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580" windowHeight="6540" activeTab="0"/>
  </bookViews>
  <sheets>
    <sheet name="DESC.BIDASOA08" sheetId="1" r:id="rId1"/>
    <sheet name="Horario salida" sheetId="2" r:id="rId2"/>
    <sheet name="Clasificacion por Clubs" sheetId="3" r:id="rId3"/>
    <sheet name="Hoja2" sheetId="4" r:id="rId4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<sst xmlns="http://schemas.openxmlformats.org/spreadsheetml/2006/main" count="533" uniqueCount="166">
  <si>
    <t>NOMBRE</t>
  </si>
  <si>
    <t>CLUB</t>
  </si>
  <si>
    <t>DORSAL</t>
  </si>
  <si>
    <t>mm</t>
  </si>
  <si>
    <t>ss</t>
  </si>
  <si>
    <t>cc</t>
  </si>
  <si>
    <t>Tº CRONO</t>
  </si>
  <si>
    <t>Tº REAL</t>
  </si>
  <si>
    <t>HOMBRE SENIOR</t>
  </si>
  <si>
    <t>K1</t>
  </si>
  <si>
    <t>CATEGORIA</t>
  </si>
  <si>
    <t>HOMBRE JUNIOR</t>
  </si>
  <si>
    <t>DAMA SENIOR</t>
  </si>
  <si>
    <t>DAMA JUNIOR</t>
  </si>
  <si>
    <t>C1</t>
  </si>
  <si>
    <t>HOMBRE CADETE</t>
  </si>
  <si>
    <t>DAMA CADETE</t>
  </si>
  <si>
    <t/>
  </si>
  <si>
    <t>DESCALIFICADO</t>
  </si>
  <si>
    <t>ABANDONO</t>
  </si>
  <si>
    <t>NO PRESENTADO</t>
  </si>
  <si>
    <t>D</t>
  </si>
  <si>
    <t>A</t>
  </si>
  <si>
    <t>N</t>
  </si>
  <si>
    <t>HSK2</t>
  </si>
  <si>
    <t>HSK1</t>
  </si>
  <si>
    <t>HSC2</t>
  </si>
  <si>
    <t>HSC1</t>
  </si>
  <si>
    <t>HJK1</t>
  </si>
  <si>
    <t>DSK1</t>
  </si>
  <si>
    <t>DJK1</t>
  </si>
  <si>
    <t>HJC1</t>
  </si>
  <si>
    <t>HCK1</t>
  </si>
  <si>
    <t>HCC1</t>
  </si>
  <si>
    <t>DCK1</t>
  </si>
  <si>
    <t>K2</t>
  </si>
  <si>
    <t>HOMBRE VETERANO</t>
  </si>
  <si>
    <t>HVK2</t>
  </si>
  <si>
    <t>HVK1</t>
  </si>
  <si>
    <t>HJC2</t>
  </si>
  <si>
    <t>HCK2</t>
  </si>
  <si>
    <t>HCC2</t>
  </si>
  <si>
    <t>DSK2</t>
  </si>
  <si>
    <t>DJK2</t>
  </si>
  <si>
    <t>DCK2</t>
  </si>
  <si>
    <t>HJK2</t>
  </si>
  <si>
    <t>cat</t>
  </si>
  <si>
    <t>ord</t>
  </si>
  <si>
    <t>Kayak Club Castro-Urdiales</t>
  </si>
  <si>
    <t>Club Natación Pamplona</t>
  </si>
  <si>
    <t>Itxas-Gain k.e.</t>
  </si>
  <si>
    <t>Piraguismo Plentzia</t>
  </si>
  <si>
    <t>Club Cisne Valladolid</t>
  </si>
  <si>
    <t>Barrika Piragua Taldea</t>
  </si>
  <si>
    <t>C.P.Getxo</t>
  </si>
  <si>
    <t>Club Piragüismo Antares</t>
  </si>
  <si>
    <t>Donostia Kayak K.E.</t>
  </si>
  <si>
    <t>Fuentes Carrionas</t>
  </si>
  <si>
    <t>S.D.Santiagotarrak-Acciona</t>
  </si>
  <si>
    <t>Tems Colindres</t>
  </si>
  <si>
    <t>PTOS</t>
  </si>
  <si>
    <t>CLASIFICACION GENERAL</t>
  </si>
  <si>
    <t>CAT.</t>
  </si>
  <si>
    <t>XLII DESCENSO INTERNACIONAL DEL BIDASOA</t>
  </si>
  <si>
    <t>20/07/08     RIO BIDASOA    IRUN GIPUZKOA</t>
  </si>
  <si>
    <t>ORGANIZACIÓN:S.D.SANTIAGOTARRAK-GRAN PREMIO DECOEXSA</t>
  </si>
  <si>
    <t>DVK1</t>
  </si>
  <si>
    <t>DVK2</t>
  </si>
  <si>
    <t>Centro Natación Helios</t>
  </si>
  <si>
    <t>Wey Kayak Club-Inglaterra</t>
  </si>
  <si>
    <t>Mikel Egibar</t>
  </si>
  <si>
    <t>Oier Aizpurua</t>
  </si>
  <si>
    <t>Vicente Royo</t>
  </si>
  <si>
    <t>Josu Ansola/Xabier Osa</t>
  </si>
  <si>
    <t>Ander Aizpurua/Julen Aizpurua</t>
  </si>
  <si>
    <t>Aitor Irulegui/Borja Estomba</t>
  </si>
  <si>
    <t>Iñaki Fernandez/Imanol Burguera</t>
  </si>
  <si>
    <t>Kepa Etxabe</t>
  </si>
  <si>
    <t>Maialen Velarde/María Olazabal</t>
  </si>
  <si>
    <t>Marisa Etxepare/Maite Dieguez</t>
  </si>
  <si>
    <t>Ane Eizagirre/Maite Amilibia</t>
  </si>
  <si>
    <t>Karmele Eizaguirre/Maitane Ruiz</t>
  </si>
  <si>
    <t>Idurre Peña</t>
  </si>
  <si>
    <t>Mikel Solozabal/Kepa Larrañaga</t>
  </si>
  <si>
    <t>Xabier Centeno</t>
  </si>
  <si>
    <t>Ander Lizeaga</t>
  </si>
  <si>
    <t>David Julia</t>
  </si>
  <si>
    <t>Jon Velarde</t>
  </si>
  <si>
    <t>Miren Lopetegui/Amaia Olaizola</t>
  </si>
  <si>
    <t>Loredi Alzibar</t>
  </si>
  <si>
    <t>Ohiana Fernandez</t>
  </si>
  <si>
    <t>Aritz Araneta</t>
  </si>
  <si>
    <t>Gorka Fernandez/Andoni Rubio</t>
  </si>
  <si>
    <t>Iñigo Alfonso</t>
  </si>
  <si>
    <t>Borja Gorriaran</t>
  </si>
  <si>
    <t>Daniel Nalda</t>
  </si>
  <si>
    <t>Ane Iragi</t>
  </si>
  <si>
    <t>Pablo Astorki/Iñaki García</t>
  </si>
  <si>
    <t>Ander Bilbao</t>
  </si>
  <si>
    <t>Ander Manjon</t>
  </si>
  <si>
    <t>Juan Galardi</t>
  </si>
  <si>
    <t>Diego Veiga/José Manuel Mendez</t>
  </si>
  <si>
    <t>Javier Perez</t>
  </si>
  <si>
    <t xml:space="preserve">Pablo Medrano/Gabriel Valiente </t>
  </si>
  <si>
    <t>Jacob Roncales</t>
  </si>
  <si>
    <t>Daniel Figuera</t>
  </si>
  <si>
    <t>Daniel Millan</t>
  </si>
  <si>
    <t>Club Tritones del Pisuerga</t>
  </si>
  <si>
    <t>Juan Carlos López</t>
  </si>
  <si>
    <t>Luis Manuel Mazuelas</t>
  </si>
  <si>
    <t>Luis Manuel Mazuelas García</t>
  </si>
  <si>
    <t>Erik Arocena</t>
  </si>
  <si>
    <t>Mikel Toro</t>
  </si>
  <si>
    <t>Oier Martínez</t>
  </si>
  <si>
    <t>Dorothe Heinz</t>
  </si>
  <si>
    <t>Javier Herrera</t>
  </si>
  <si>
    <t>Markel Ramiro/Mario Revilla</t>
  </si>
  <si>
    <t>Aner Olazabal</t>
  </si>
  <si>
    <t>Ugaitz Arocena</t>
  </si>
  <si>
    <t>Ion Oyarbide</t>
  </si>
  <si>
    <t>Garazi Gomez/María Cavero</t>
  </si>
  <si>
    <t>Ane Zabala/Jone Fernandez</t>
  </si>
  <si>
    <t>Cristina Martínez</t>
  </si>
  <si>
    <t xml:space="preserve">Nerea Martín </t>
  </si>
  <si>
    <t>Olatz Zabala</t>
  </si>
  <si>
    <t>Aitor Zabala</t>
  </si>
  <si>
    <t>Iraitz Illarramendi</t>
  </si>
  <si>
    <t>Marcos Santos</t>
  </si>
  <si>
    <t>Luis Medrano</t>
  </si>
  <si>
    <t>Carlos Miguel Larrea/Alejandro del Val</t>
  </si>
  <si>
    <t>Felix Garcia</t>
  </si>
  <si>
    <t>Piraguisme Castelldefels</t>
  </si>
  <si>
    <t xml:space="preserve">Alexander Martínez </t>
  </si>
  <si>
    <t>Mikelats Ardanaz/Julen Arrieta</t>
  </si>
  <si>
    <t>Eunate Escandon/Leire Iragi</t>
  </si>
  <si>
    <t>Andoni Itxaurtieta</t>
  </si>
  <si>
    <t xml:space="preserve">Rodrigo Jaca/Jose Andres Echeverria </t>
  </si>
  <si>
    <t>Alberto Aparicio/José Luís Ruiz</t>
  </si>
  <si>
    <t>Ernesto Goribar</t>
  </si>
  <si>
    <t>Jesús Torre</t>
  </si>
  <si>
    <t xml:space="preserve">Ivan Ateca </t>
  </si>
  <si>
    <t xml:space="preserve">S.D.Cultural Ribadesella </t>
  </si>
  <si>
    <t>Federico Vega</t>
  </si>
  <si>
    <t>José Mª Quintana</t>
  </si>
  <si>
    <t xml:space="preserve">Javier Lopez </t>
  </si>
  <si>
    <t>Marco Gonzalez/Alvaro Aguirre</t>
  </si>
  <si>
    <t>Rafael Prado/Jon Ander Rubio</t>
  </si>
  <si>
    <t>Ana Gonzalez</t>
  </si>
  <si>
    <t xml:space="preserve">Virginia Canal </t>
  </si>
  <si>
    <t>Esther Perez</t>
  </si>
  <si>
    <t>Emilio Ortiz</t>
  </si>
  <si>
    <t>Rasines Kayak</t>
  </si>
  <si>
    <t>Francisco Javier Martínez</t>
  </si>
  <si>
    <t>Beñat Arizmendi</t>
  </si>
  <si>
    <t>Ivan Bengoetxea</t>
  </si>
  <si>
    <t>Miryan Sanchez</t>
  </si>
  <si>
    <t xml:space="preserve">Eduardo Tizne </t>
  </si>
  <si>
    <t>Tania Ruiz/Marta Brosed</t>
  </si>
  <si>
    <t xml:space="preserve">Alexandra Lipe </t>
  </si>
  <si>
    <t>Antton Araneta</t>
  </si>
  <si>
    <t>Eukene Saez</t>
  </si>
  <si>
    <t>Xabier Cendoya</t>
  </si>
  <si>
    <t>Ismael Garcia</t>
  </si>
  <si>
    <t>Iñigo Valero</t>
  </si>
  <si>
    <t>Alvaro del Alamo/Beñat Lecuona</t>
  </si>
  <si>
    <t>Oscar Estomba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</si>
</sst>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0"/>
    <numFmt numFmtId="173" formatCode="##0\-00\-0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000"/>
  </numFmts>
  <fonts count="14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4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72" fontId="0" fillId="0" borderId="0" xfId="0" applyNumberFormat="1" applyAlignment="1" applyProtection="1">
      <alignment horizontal="center"/>
      <protection locked="0"/>
    </xf>
    <xf numFmtId="1" fontId="2" fillId="0" borderId="0" xfId="0" applyNumberFormat="1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left"/>
      <protection locked="0"/>
    </xf>
    <xf numFmtId="0" fontId="0" fillId="0" borderId="2" xfId="0" applyFont="1" applyBorder="1" applyAlignment="1" applyProtection="1">
      <alignment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/>
      <protection locked="0"/>
    </xf>
    <xf numFmtId="0" fontId="2" fillId="0" borderId="2" xfId="0" applyFont="1" applyBorder="1" applyAlignment="1" applyProtection="1">
      <alignment/>
      <protection locked="0"/>
    </xf>
    <xf numFmtId="0" fontId="5" fillId="0" borderId="2" xfId="0" applyFont="1" applyBorder="1" applyAlignment="1" applyProtection="1">
      <alignment horizontal="center"/>
      <protection locked="0"/>
    </xf>
    <xf numFmtId="1" fontId="1" fillId="0" borderId="2" xfId="0" applyNumberFormat="1" applyFont="1" applyBorder="1" applyAlignment="1" applyProtection="1">
      <alignment horizontal="center"/>
      <protection locked="0"/>
    </xf>
    <xf numFmtId="172" fontId="0" fillId="0" borderId="2" xfId="0" applyNumberFormat="1" applyBorder="1" applyAlignment="1" applyProtection="1">
      <alignment horizontal="center"/>
      <protection locked="0"/>
    </xf>
    <xf numFmtId="0" fontId="0" fillId="0" borderId="2" xfId="0" applyBorder="1" applyAlignment="1" applyProtection="1">
      <alignment/>
      <protection locked="0"/>
    </xf>
    <xf numFmtId="1" fontId="0" fillId="0" borderId="2" xfId="0" applyNumberFormat="1" applyBorder="1" applyAlignment="1" applyProtection="1">
      <alignment horizontal="center"/>
      <protection locked="0"/>
    </xf>
    <xf numFmtId="173" fontId="0" fillId="0" borderId="2" xfId="0" applyNumberFormat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Alignment="1" applyProtection="1" quotePrefix="1">
      <alignment horizontal="center"/>
      <protection locked="0"/>
    </xf>
    <xf numFmtId="1" fontId="1" fillId="0" borderId="0" xfId="0" applyNumberFormat="1" applyFont="1" applyAlignment="1" applyProtection="1">
      <alignment horizontal="center"/>
      <protection locked="0"/>
    </xf>
    <xf numFmtId="173" fontId="0" fillId="0" borderId="0" xfId="0" applyNumberFormat="1" applyAlignment="1" applyProtection="1">
      <alignment horizontal="center"/>
      <protection locked="0"/>
    </xf>
    <xf numFmtId="1" fontId="0" fillId="0" borderId="2" xfId="0" applyNumberFormat="1" applyFill="1" applyBorder="1" applyAlignment="1" applyProtection="1">
      <alignment horizontal="center"/>
      <protection locked="0"/>
    </xf>
    <xf numFmtId="1" fontId="2" fillId="0" borderId="0" xfId="0" applyNumberFormat="1" applyFont="1" applyAlignment="1" applyProtection="1">
      <alignment/>
      <protection locked="0"/>
    </xf>
    <xf numFmtId="1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172" fontId="0" fillId="0" borderId="0" xfId="0" applyNumberFormat="1" applyBorder="1" applyAlignment="1" applyProtection="1">
      <alignment vertical="center"/>
      <protection/>
    </xf>
    <xf numFmtId="172" fontId="1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172" fontId="0" fillId="0" borderId="0" xfId="0" applyNumberForma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1" fillId="0" borderId="1" xfId="0" applyFont="1" applyFill="1" applyBorder="1" applyAlignment="1" applyProtection="1">
      <alignment/>
      <protection/>
    </xf>
    <xf numFmtId="172" fontId="0" fillId="0" borderId="1" xfId="0" applyNumberForma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172" fontId="0" fillId="0" borderId="0" xfId="0" applyNumberFormat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0" fontId="1" fillId="0" borderId="2" xfId="0" applyFont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0" fontId="10" fillId="0" borderId="3" xfId="0" applyFont="1" applyBorder="1" applyAlignment="1" applyProtection="1">
      <alignment/>
      <protection locked="0"/>
    </xf>
    <xf numFmtId="0" fontId="10" fillId="0" borderId="4" xfId="0" applyFont="1" applyBorder="1" applyAlignment="1" applyProtection="1">
      <alignment/>
      <protection locked="0"/>
    </xf>
    <xf numFmtId="1" fontId="11" fillId="0" borderId="5" xfId="0" applyNumberFormat="1" applyFont="1" applyBorder="1" applyAlignment="1" applyProtection="1">
      <alignment horizontal="center"/>
      <protection locked="0"/>
    </xf>
    <xf numFmtId="0" fontId="11" fillId="0" borderId="6" xfId="0" applyFont="1" applyBorder="1" applyAlignment="1" applyProtection="1">
      <alignment horizontal="center"/>
      <protection locked="0"/>
    </xf>
    <xf numFmtId="1" fontId="10" fillId="0" borderId="7" xfId="0" applyNumberFormat="1" applyFont="1" applyFill="1" applyBorder="1" applyAlignment="1" applyProtection="1">
      <alignment horizontal="center"/>
      <protection locked="0"/>
    </xf>
    <xf numFmtId="1" fontId="10" fillId="0" borderId="8" xfId="0" applyNumberFormat="1" applyFont="1" applyFill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wrapText="1"/>
      <protection/>
    </xf>
    <xf numFmtId="0" fontId="8" fillId="0" borderId="2" xfId="0" applyFont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2" fillId="0" borderId="2" xfId="0" applyFont="1" applyBorder="1" applyAlignment="1" applyProtection="1">
      <alignment/>
      <protection/>
    </xf>
    <xf numFmtId="0" fontId="5" fillId="0" borderId="2" xfId="0" applyFont="1" applyBorder="1" applyAlignment="1" applyProtection="1">
      <alignment horizontal="center"/>
      <protection/>
    </xf>
    <xf numFmtId="0" fontId="0" fillId="0" borderId="2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2" xfId="0" applyFill="1" applyBorder="1" applyAlignment="1" applyProtection="1">
      <alignment/>
      <protection/>
    </xf>
    <xf numFmtId="173" fontId="0" fillId="0" borderId="0" xfId="0" applyNumberFormat="1" applyBorder="1" applyAlignment="1" applyProtection="1">
      <alignment/>
      <protection locked="0"/>
    </xf>
    <xf numFmtId="0" fontId="7" fillId="0" borderId="0" xfId="0" applyFont="1" applyAlignment="1" applyProtection="1">
      <alignment horizontal="left" wrapText="1"/>
      <protection locked="0"/>
    </xf>
    <xf numFmtId="0" fontId="1" fillId="0" borderId="1" xfId="0" applyFont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172" fontId="0" fillId="0" borderId="1" xfId="0" applyNumberForma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172" fontId="1" fillId="0" borderId="11" xfId="0" applyNumberFormat="1" applyFont="1" applyBorder="1" applyAlignment="1" applyProtection="1">
      <alignment horizontal="center" vertical="center" wrapText="1"/>
      <protection locked="0"/>
    </xf>
    <xf numFmtId="173" fontId="1" fillId="0" borderId="12" xfId="0" applyNumberFormat="1" applyFont="1" applyBorder="1" applyAlignment="1" applyProtection="1">
      <alignment horizontal="center" vertical="center" wrapText="1"/>
      <protection locked="0"/>
    </xf>
    <xf numFmtId="172" fontId="0" fillId="0" borderId="13" xfId="0" applyNumberFormat="1" applyBorder="1" applyAlignment="1" applyProtection="1">
      <alignment horizontal="center"/>
      <protection locked="0"/>
    </xf>
    <xf numFmtId="172" fontId="0" fillId="0" borderId="0" xfId="0" applyNumberFormat="1" applyBorder="1" applyAlignment="1" applyProtection="1">
      <alignment horizontal="center"/>
      <protection locked="0"/>
    </xf>
    <xf numFmtId="172" fontId="1" fillId="0" borderId="14" xfId="0" applyNumberFormat="1" applyFont="1" applyBorder="1" applyAlignment="1" applyProtection="1">
      <alignment horizontal="center" vertical="center" wrapText="1"/>
      <protection locked="0"/>
    </xf>
    <xf numFmtId="172" fontId="10" fillId="0" borderId="2" xfId="0" applyNumberFormat="1" applyFont="1" applyFill="1" applyBorder="1" applyAlignment="1">
      <alignment horizontal="center" vertical="center"/>
    </xf>
    <xf numFmtId="178" fontId="10" fillId="0" borderId="2" xfId="0" applyNumberFormat="1" applyFont="1" applyFill="1" applyBorder="1" applyAlignment="1">
      <alignment horizontal="center" vertical="center"/>
    </xf>
    <xf numFmtId="172" fontId="10" fillId="0" borderId="15" xfId="0" applyNumberFormat="1" applyFont="1" applyFill="1" applyBorder="1" applyAlignment="1">
      <alignment horizontal="center" vertical="center"/>
    </xf>
    <xf numFmtId="172" fontId="10" fillId="0" borderId="1" xfId="0" applyNumberFormat="1" applyFont="1" applyFill="1" applyBorder="1" applyAlignment="1">
      <alignment horizontal="center" vertical="center"/>
    </xf>
    <xf numFmtId="178" fontId="10" fillId="0" borderId="1" xfId="0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/>
    </xf>
    <xf numFmtId="0" fontId="9" fillId="0" borderId="16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0" fillId="0" borderId="1" xfId="0" applyBorder="1" applyAlignment="1" applyProtection="1">
      <alignment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wrapText="1"/>
      <protection/>
    </xf>
    <xf numFmtId="0" fontId="0" fillId="0" borderId="1" xfId="0" applyBorder="1" applyAlignment="1" applyProtection="1">
      <alignment horizontal="center"/>
      <protection/>
    </xf>
    <xf numFmtId="173" fontId="0" fillId="0" borderId="1" xfId="0" applyNumberForma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/>
      <protection/>
    </xf>
    <xf numFmtId="0" fontId="0" fillId="0" borderId="1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 locked="0"/>
    </xf>
    <xf numFmtId="1" fontId="11" fillId="0" borderId="0" xfId="0" applyNumberFormat="1" applyFont="1" applyBorder="1" applyAlignment="1" applyProtection="1">
      <alignment horizontal="center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/>
      <protection/>
    </xf>
    <xf numFmtId="172" fontId="10" fillId="0" borderId="17" xfId="0" applyNumberFormat="1" applyFont="1" applyFill="1" applyBorder="1" applyAlignment="1">
      <alignment horizontal="center" vertical="center"/>
    </xf>
    <xf numFmtId="0" fontId="8" fillId="0" borderId="0" xfId="0" applyFont="1" applyBorder="1" applyAlignment="1" applyProtection="1">
      <alignment/>
      <protection/>
    </xf>
    <xf numFmtId="173" fontId="0" fillId="0" borderId="0" xfId="0" applyNumberForma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wrapText="1"/>
      <protection/>
    </xf>
    <xf numFmtId="0" fontId="0" fillId="0" borderId="3" xfId="0" applyFont="1" applyBorder="1" applyAlignment="1" applyProtection="1">
      <alignment/>
      <protection locked="0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3" xfId="0" applyFont="1" applyBorder="1" applyAlignment="1" applyProtection="1">
      <alignment/>
      <protection/>
    </xf>
    <xf numFmtId="0" fontId="0" fillId="0" borderId="18" xfId="0" applyBorder="1" applyAlignment="1" applyProtection="1">
      <alignment/>
      <protection locked="0"/>
    </xf>
    <xf numFmtId="1" fontId="0" fillId="0" borderId="18" xfId="0" applyNumberFormat="1" applyBorder="1" applyAlignment="1" applyProtection="1">
      <alignment horizontal="center"/>
      <protection locked="0"/>
    </xf>
    <xf numFmtId="0" fontId="8" fillId="0" borderId="18" xfId="0" applyFont="1" applyBorder="1" applyAlignment="1" applyProtection="1">
      <alignment/>
      <protection/>
    </xf>
    <xf numFmtId="0" fontId="0" fillId="0" borderId="18" xfId="0" applyBorder="1" applyAlignment="1" applyProtection="1">
      <alignment horizontal="center"/>
      <protection/>
    </xf>
    <xf numFmtId="173" fontId="0" fillId="0" borderId="18" xfId="0" applyNumberFormat="1" applyBorder="1" applyAlignment="1" applyProtection="1">
      <alignment horizontal="center"/>
      <protection locked="0"/>
    </xf>
    <xf numFmtId="172" fontId="0" fillId="0" borderId="18" xfId="0" applyNumberFormat="1" applyBorder="1" applyAlignment="1" applyProtection="1">
      <alignment horizontal="center"/>
      <protection locked="0"/>
    </xf>
    <xf numFmtId="0" fontId="8" fillId="0" borderId="18" xfId="0" applyFont="1" applyBorder="1" applyAlignment="1" applyProtection="1">
      <alignment wrapText="1"/>
      <protection/>
    </xf>
    <xf numFmtId="0" fontId="0" fillId="0" borderId="3" xfId="0" applyBorder="1" applyAlignment="1" applyProtection="1">
      <alignment/>
      <protection/>
    </xf>
    <xf numFmtId="0" fontId="10" fillId="0" borderId="2" xfId="0" applyFont="1" applyBorder="1" applyAlignment="1" applyProtection="1">
      <alignment/>
      <protection locked="0"/>
    </xf>
    <xf numFmtId="0" fontId="12" fillId="0" borderId="3" xfId="0" applyFont="1" applyBorder="1" applyAlignment="1" applyProtection="1">
      <alignment/>
      <protection/>
    </xf>
    <xf numFmtId="1" fontId="2" fillId="0" borderId="0" xfId="0" applyNumberFormat="1" applyFont="1" applyAlignment="1" applyProtection="1">
      <alignment horizontal="center"/>
      <protection locked="0"/>
    </xf>
    <xf numFmtId="0" fontId="6" fillId="0" borderId="9" xfId="0" applyFont="1" applyFill="1" applyBorder="1" applyAlignment="1" applyProtection="1">
      <alignment horizontal="left"/>
      <protection locked="0"/>
    </xf>
    <xf numFmtId="0" fontId="0" fillId="0" borderId="19" xfId="0" applyBorder="1" applyAlignment="1" applyProtection="1">
      <alignment/>
      <protection locked="0"/>
    </xf>
    <xf numFmtId="0" fontId="11" fillId="0" borderId="20" xfId="0" applyFont="1" applyBorder="1" applyAlignment="1" applyProtection="1">
      <alignment horizontal="center"/>
      <protection locked="0"/>
    </xf>
    <xf numFmtId="0" fontId="11" fillId="0" borderId="21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17"/>
  <sheetViews>
    <sheetView tabSelected="1" zoomScale="90" zoomScaleNormal="90" workbookViewId="0" topLeftCell="A1">
      <selection activeCell="H28" sqref="H28"/>
    </sheetView>
  </sheetViews>
  <sheetFormatPr defaultColWidth="11.421875" defaultRowHeight="12.75"/>
  <cols>
    <col min="1" max="1" width="5.7109375" style="10" customWidth="1"/>
    <col min="2" max="2" width="8.7109375" style="23" customWidth="1"/>
    <col min="3" max="3" width="55.00390625" style="10" bestFit="1" customWidth="1"/>
    <col min="4" max="4" width="29.8515625" style="10" customWidth="1"/>
    <col min="5" max="5" width="10.421875" style="14" customWidth="1"/>
    <col min="6" max="6" width="9.421875" style="14" hidden="1" customWidth="1"/>
    <col min="7" max="7" width="2.00390625" style="15" hidden="1" customWidth="1"/>
    <col min="8" max="8" width="11.421875" style="14" customWidth="1"/>
    <col min="9" max="9" width="3.57421875" style="40" hidden="1" customWidth="1"/>
    <col min="10" max="12" width="3.8515625" style="40" hidden="1" customWidth="1"/>
    <col min="13" max="13" width="4.421875" style="40" hidden="1" customWidth="1"/>
    <col min="14" max="15" width="3.00390625" style="40" hidden="1" customWidth="1"/>
    <col min="16" max="16" width="0.9921875" style="60" hidden="1" customWidth="1"/>
    <col min="17" max="17" width="3.28125" style="40" hidden="1" customWidth="1"/>
    <col min="18" max="18" width="3.8515625" style="40" hidden="1" customWidth="1"/>
    <col min="19" max="19" width="3.00390625" style="40" hidden="1" customWidth="1"/>
    <col min="20" max="20" width="4.140625" style="40" hidden="1" customWidth="1"/>
    <col min="21" max="22" width="3.00390625" style="40" hidden="1" customWidth="1"/>
    <col min="23" max="23" width="4.140625" style="60" hidden="1" customWidth="1"/>
    <col min="24" max="24" width="4.421875" style="61" hidden="1" customWidth="1"/>
    <col min="25" max="25" width="3.8515625" style="61" hidden="1" customWidth="1"/>
    <col min="26" max="26" width="3.57421875" style="61" hidden="1" customWidth="1"/>
    <col min="27" max="27" width="1.1484375" style="40" hidden="1" customWidth="1"/>
    <col min="28" max="30" width="3.57421875" style="61" hidden="1" customWidth="1"/>
    <col min="31" max="31" width="4.421875" style="40" customWidth="1"/>
    <col min="32" max="32" width="3.57421875" style="40" customWidth="1"/>
    <col min="33" max="33" width="4.8515625" style="42" customWidth="1"/>
    <col min="34" max="34" width="3.57421875" style="40" customWidth="1"/>
    <col min="35" max="35" width="4.421875" style="40" customWidth="1"/>
    <col min="36" max="36" width="3.57421875" style="40" customWidth="1"/>
    <col min="37" max="37" width="3.57421875" style="10" customWidth="1"/>
    <col min="38" max="38" width="2.28125" style="12" customWidth="1"/>
    <col min="39" max="39" width="4.28125" style="12" customWidth="1"/>
    <col min="40" max="40" width="11.421875" style="12" customWidth="1"/>
    <col min="41" max="41" width="4.57421875" style="12" customWidth="1"/>
    <col min="42" max="80" width="11.421875" style="12" customWidth="1"/>
    <col min="81" max="16384" width="11.421875" style="10" customWidth="1"/>
  </cols>
  <sheetData>
    <row r="1" spans="2:38" ht="20.25">
      <c r="B1" s="132" t="s">
        <v>63</v>
      </c>
      <c r="C1" s="132"/>
      <c r="D1" s="132"/>
      <c r="E1" s="132"/>
      <c r="F1" s="132"/>
      <c r="G1" s="132"/>
      <c r="H1" s="132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L1" s="17"/>
    </row>
    <row r="2" spans="2:41" ht="20.25">
      <c r="B2" s="132" t="s">
        <v>64</v>
      </c>
      <c r="C2" s="132"/>
      <c r="D2" s="132"/>
      <c r="E2" s="132"/>
      <c r="F2" s="132"/>
      <c r="G2" s="132"/>
      <c r="H2" s="132"/>
      <c r="M2" s="43"/>
      <c r="N2" s="43"/>
      <c r="O2" s="43"/>
      <c r="P2" s="44"/>
      <c r="Q2" s="43"/>
      <c r="R2" s="43"/>
      <c r="S2" s="43"/>
      <c r="T2" s="43"/>
      <c r="U2" s="43"/>
      <c r="V2" s="43"/>
      <c r="W2" s="44"/>
      <c r="X2" s="45"/>
      <c r="Y2" s="45"/>
      <c r="Z2" s="45"/>
      <c r="AA2" s="43"/>
      <c r="AB2" s="45"/>
      <c r="AC2" s="45"/>
      <c r="AD2" s="45"/>
      <c r="AE2" s="46"/>
      <c r="AL2" s="18"/>
      <c r="AM2" s="19" t="s">
        <v>21</v>
      </c>
      <c r="AN2" s="20" t="s">
        <v>18</v>
      </c>
      <c r="AO2" s="21"/>
    </row>
    <row r="3" spans="2:41" ht="20.25">
      <c r="B3" s="132" t="s">
        <v>65</v>
      </c>
      <c r="C3" s="132"/>
      <c r="D3" s="132"/>
      <c r="E3" s="132"/>
      <c r="F3" s="132"/>
      <c r="G3" s="132"/>
      <c r="H3" s="132"/>
      <c r="M3" s="47"/>
      <c r="N3" s="47"/>
      <c r="O3" s="47"/>
      <c r="P3" s="48"/>
      <c r="Q3" s="47"/>
      <c r="R3" s="47"/>
      <c r="S3" s="47"/>
      <c r="T3" s="47"/>
      <c r="U3" s="47"/>
      <c r="V3" s="47"/>
      <c r="W3" s="48"/>
      <c r="X3" s="49"/>
      <c r="Y3" s="49"/>
      <c r="Z3" s="49"/>
      <c r="AA3" s="47"/>
      <c r="AB3" s="49"/>
      <c r="AC3" s="49"/>
      <c r="AD3" s="49"/>
      <c r="AE3" s="42"/>
      <c r="AL3" s="22"/>
      <c r="AM3" s="19" t="s">
        <v>22</v>
      </c>
      <c r="AN3" s="133" t="s">
        <v>19</v>
      </c>
      <c r="AO3" s="134"/>
    </row>
    <row r="4" spans="13:41" ht="21" thickBot="1">
      <c r="M4" s="50"/>
      <c r="N4" s="50"/>
      <c r="O4" s="50"/>
      <c r="P4" s="48"/>
      <c r="Q4" s="47"/>
      <c r="R4" s="47"/>
      <c r="S4" s="47"/>
      <c r="T4" s="47"/>
      <c r="U4" s="47"/>
      <c r="V4" s="47"/>
      <c r="W4" s="48"/>
      <c r="X4" s="49"/>
      <c r="Y4" s="49"/>
      <c r="Z4" s="49"/>
      <c r="AA4" s="47"/>
      <c r="AB4" s="49"/>
      <c r="AC4" s="49"/>
      <c r="AD4" s="49"/>
      <c r="AE4" s="42"/>
      <c r="AL4" s="22"/>
      <c r="AM4" s="19" t="s">
        <v>23</v>
      </c>
      <c r="AN4" s="20" t="s">
        <v>20</v>
      </c>
      <c r="AO4" s="21"/>
    </row>
    <row r="5" spans="2:38" ht="21.75" thickBot="1" thickTop="1">
      <c r="B5" s="16"/>
      <c r="C5" s="24" t="s">
        <v>10</v>
      </c>
      <c r="D5" s="25" t="s">
        <v>8</v>
      </c>
      <c r="E5" s="83" t="s">
        <v>35</v>
      </c>
      <c r="F5" s="86"/>
      <c r="G5" s="87"/>
      <c r="H5" s="88"/>
      <c r="M5" s="50"/>
      <c r="N5" s="50"/>
      <c r="O5" s="50"/>
      <c r="P5" s="48"/>
      <c r="Q5" s="47"/>
      <c r="R5" s="47"/>
      <c r="S5" s="47"/>
      <c r="T5" s="47"/>
      <c r="U5" s="47"/>
      <c r="V5" s="47"/>
      <c r="W5" s="48"/>
      <c r="X5" s="49"/>
      <c r="Y5" s="49"/>
      <c r="Z5" s="49"/>
      <c r="AA5" s="47"/>
      <c r="AB5" s="49"/>
      <c r="AC5" s="49"/>
      <c r="AD5" s="49"/>
      <c r="AE5" s="42"/>
      <c r="AL5" s="11"/>
    </row>
    <row r="6" spans="1:30" ht="13.5" thickTop="1">
      <c r="A6" s="19" t="s">
        <v>60</v>
      </c>
      <c r="B6" s="26" t="s">
        <v>2</v>
      </c>
      <c r="C6" s="19" t="s">
        <v>0</v>
      </c>
      <c r="D6" s="19" t="s">
        <v>1</v>
      </c>
      <c r="E6" s="19" t="s">
        <v>62</v>
      </c>
      <c r="F6" s="84" t="s">
        <v>6</v>
      </c>
      <c r="G6" s="85"/>
      <c r="H6" s="82" t="s">
        <v>7</v>
      </c>
      <c r="M6" s="51"/>
      <c r="N6" s="51"/>
      <c r="O6" s="52"/>
      <c r="P6" s="53"/>
      <c r="Q6" s="52"/>
      <c r="R6" s="52"/>
      <c r="S6" s="52"/>
      <c r="T6" s="52"/>
      <c r="U6" s="52"/>
      <c r="V6" s="52"/>
      <c r="W6" s="53"/>
      <c r="X6" s="54"/>
      <c r="Y6" s="54"/>
      <c r="Z6" s="54"/>
      <c r="AB6" s="54"/>
      <c r="AC6" s="54"/>
      <c r="AD6" s="54"/>
    </row>
    <row r="7" spans="1:37" ht="15.75">
      <c r="A7" s="28">
        <v>33</v>
      </c>
      <c r="B7" s="29">
        <v>1</v>
      </c>
      <c r="C7" s="70" t="s">
        <v>73</v>
      </c>
      <c r="D7" s="52" t="s">
        <v>50</v>
      </c>
      <c r="E7" s="63" t="s">
        <v>24</v>
      </c>
      <c r="F7" s="30">
        <v>473464</v>
      </c>
      <c r="G7" s="27"/>
      <c r="H7" s="63" t="str">
        <f aca="true" t="shared" si="0" ref="H7:H14">IF(F7="D","DESCALIF.",IF(F7="A","ABANDONO",IF(F7="N","NO PRES.",CONCATENATE(AB7,":",AC7,":",AD7))))</f>
        <v>47:34:64</v>
      </c>
      <c r="I7" s="55"/>
      <c r="J7" s="55">
        <f aca="true" t="shared" si="1" ref="J7:J14">LEN(F7)</f>
        <v>6</v>
      </c>
      <c r="K7" s="55"/>
      <c r="L7" s="55"/>
      <c r="M7" s="40">
        <f aca="true" t="shared" si="2" ref="M7:M14">VALUE(MID(F7,1,J7-4))</f>
        <v>47</v>
      </c>
      <c r="N7" s="40">
        <f aca="true" t="shared" si="3" ref="N7:N14">VALUE(MID(F7,J7-4+1,2))</f>
        <v>34</v>
      </c>
      <c r="O7" s="56">
        <f aca="true" t="shared" si="4" ref="O7:O14">VALUE(RIGHT(F7,2))</f>
        <v>64</v>
      </c>
      <c r="P7" s="57"/>
      <c r="Q7" s="56">
        <f>IF(N7&lt;LOOKUP(E7,'Horario salida'!$B$2:$D$24),M7-1,M7)</f>
        <v>47</v>
      </c>
      <c r="R7" s="56">
        <f>IF(N7&lt;LOOKUP(E7,'Horario salida'!$B$2:$D$24),N7+60,N7)</f>
        <v>34</v>
      </c>
      <c r="S7" s="56">
        <f>IF(O7&lt;LOOKUP(E7,'Horario salida'!$B$2:$E$24),R7-1,R7)</f>
        <v>34</v>
      </c>
      <c r="T7" s="56">
        <f>IF(O7&lt;LOOKUP(E7,'Horario salida'!$B$2:$E$24),O7+100,O7)</f>
        <v>64</v>
      </c>
      <c r="U7" s="56"/>
      <c r="V7" s="56"/>
      <c r="W7" s="57"/>
      <c r="X7" s="58">
        <f>Q7-LOOKUP(E7,'Horario salida'!$B$2:$C$24)</f>
        <v>47</v>
      </c>
      <c r="Y7" s="58">
        <f>S7-LOOKUP(E7,'Horario salida'!$B$2:$D$24)</f>
        <v>34</v>
      </c>
      <c r="Z7" s="58">
        <f>T7-LOOKUP(E7,'Horario salida'!$B$2:$E$24)</f>
        <v>64</v>
      </c>
      <c r="AB7" s="58" t="str">
        <f aca="true" t="shared" si="5" ref="AB7:AB14">TEXT(X7,"00")</f>
        <v>47</v>
      </c>
      <c r="AC7" s="58" t="str">
        <f aca="true" t="shared" si="6" ref="AC7:AC14">TEXT(Y7,"00")</f>
        <v>34</v>
      </c>
      <c r="AD7" s="58" t="str">
        <f aca="true" t="shared" si="7" ref="AD7:AD14">TEXT(Z7,"00")</f>
        <v>64</v>
      </c>
      <c r="AE7" s="59"/>
      <c r="AF7" s="55"/>
      <c r="AH7" s="55"/>
      <c r="AI7" s="55"/>
      <c r="AJ7" s="55"/>
      <c r="AK7" s="13"/>
    </row>
    <row r="8" spans="1:40" ht="15.75">
      <c r="A8" s="28">
        <v>27</v>
      </c>
      <c r="B8" s="29">
        <v>9</v>
      </c>
      <c r="C8" s="70" t="s">
        <v>136</v>
      </c>
      <c r="D8" s="71" t="s">
        <v>59</v>
      </c>
      <c r="E8" s="63" t="s">
        <v>24</v>
      </c>
      <c r="F8" s="30">
        <v>483492</v>
      </c>
      <c r="G8" s="27"/>
      <c r="H8" s="63" t="str">
        <f t="shared" si="0"/>
        <v>48:34:92</v>
      </c>
      <c r="I8" s="55"/>
      <c r="J8" s="55">
        <f t="shared" si="1"/>
        <v>6</v>
      </c>
      <c r="K8" s="55"/>
      <c r="L8" s="55"/>
      <c r="M8" s="40">
        <f t="shared" si="2"/>
        <v>48</v>
      </c>
      <c r="N8" s="40">
        <f t="shared" si="3"/>
        <v>34</v>
      </c>
      <c r="O8" s="56">
        <f t="shared" si="4"/>
        <v>92</v>
      </c>
      <c r="P8" s="57"/>
      <c r="Q8" s="56">
        <f>IF(N8&lt;LOOKUP(E8,'Horario salida'!$B$2:$D$24),M8-1,M8)</f>
        <v>48</v>
      </c>
      <c r="R8" s="56">
        <f>IF(N8&lt;LOOKUP(E8,'Horario salida'!$B$2:$D$24),N8+60,N8)</f>
        <v>34</v>
      </c>
      <c r="S8" s="56">
        <f>IF(O8&lt;LOOKUP(E8,'Horario salida'!$B$2:$E$24),R8-1,R8)</f>
        <v>34</v>
      </c>
      <c r="T8" s="56">
        <f>IF(O8&lt;LOOKUP(E8,'Horario salida'!$B$2:$E$24),O8+100,O8)</f>
        <v>92</v>
      </c>
      <c r="U8" s="56"/>
      <c r="V8" s="56"/>
      <c r="W8" s="57"/>
      <c r="X8" s="58">
        <f>Q8-LOOKUP(E8,'Horario salida'!$B$2:$C$24)</f>
        <v>48</v>
      </c>
      <c r="Y8" s="58">
        <f>S8-LOOKUP(E8,'Horario salida'!$B$2:$D$24)</f>
        <v>34</v>
      </c>
      <c r="Z8" s="58">
        <f>T8-LOOKUP(E8,'Horario salida'!$B$2:$E$24)</f>
        <v>92</v>
      </c>
      <c r="AB8" s="58" t="str">
        <f t="shared" si="5"/>
        <v>48</v>
      </c>
      <c r="AC8" s="58" t="str">
        <f t="shared" si="6"/>
        <v>34</v>
      </c>
      <c r="AD8" s="58" t="str">
        <f t="shared" si="7"/>
        <v>92</v>
      </c>
      <c r="AE8" s="59"/>
      <c r="AF8" s="55"/>
      <c r="AH8" s="55"/>
      <c r="AI8" s="55"/>
      <c r="AJ8" s="55"/>
      <c r="AK8" s="13"/>
      <c r="AN8" s="80"/>
    </row>
    <row r="9" spans="1:37" ht="15.75">
      <c r="A9" s="28"/>
      <c r="B9" s="29">
        <v>17</v>
      </c>
      <c r="C9" s="70" t="s">
        <v>137</v>
      </c>
      <c r="D9" s="106" t="s">
        <v>59</v>
      </c>
      <c r="E9" s="63" t="s">
        <v>24</v>
      </c>
      <c r="F9" s="30">
        <v>541622</v>
      </c>
      <c r="G9" s="27"/>
      <c r="H9" s="63" t="str">
        <f t="shared" si="0"/>
        <v>54:16:22</v>
      </c>
      <c r="I9" s="55"/>
      <c r="J9" s="55">
        <f t="shared" si="1"/>
        <v>6</v>
      </c>
      <c r="K9" s="55"/>
      <c r="L9" s="55"/>
      <c r="M9" s="40">
        <f t="shared" si="2"/>
        <v>54</v>
      </c>
      <c r="N9" s="40">
        <f t="shared" si="3"/>
        <v>16</v>
      </c>
      <c r="O9" s="56">
        <f t="shared" si="4"/>
        <v>22</v>
      </c>
      <c r="P9" s="57"/>
      <c r="Q9" s="56">
        <f>IF(N9&lt;LOOKUP(E9,'Horario salida'!$B$2:$D$24),M9-1,M9)</f>
        <v>54</v>
      </c>
      <c r="R9" s="56">
        <f>IF(N9&lt;LOOKUP(E9,'Horario salida'!$B$2:$D$24),N9+60,N9)</f>
        <v>16</v>
      </c>
      <c r="S9" s="56">
        <f>IF(O9&lt;LOOKUP(E9,'Horario salida'!$B$2:$E$24),R9-1,R9)</f>
        <v>16</v>
      </c>
      <c r="T9" s="56">
        <f>IF(O9&lt;LOOKUP(E9,'Horario salida'!$B$2:$E$24),O9+100,O9)</f>
        <v>22</v>
      </c>
      <c r="U9" s="56"/>
      <c r="V9" s="56"/>
      <c r="W9" s="57"/>
      <c r="X9" s="58">
        <f>Q9-LOOKUP(E9,'Horario salida'!$B$2:$C$24)</f>
        <v>54</v>
      </c>
      <c r="Y9" s="58">
        <f>S9-LOOKUP(E9,'Horario salida'!$B$2:$D$24)</f>
        <v>16</v>
      </c>
      <c r="Z9" s="58">
        <f>T9-LOOKUP(E9,'Horario salida'!$B$2:$E$24)</f>
        <v>22</v>
      </c>
      <c r="AB9" s="58" t="str">
        <f t="shared" si="5"/>
        <v>54</v>
      </c>
      <c r="AC9" s="58" t="str">
        <f t="shared" si="6"/>
        <v>16</v>
      </c>
      <c r="AD9" s="58" t="str">
        <f t="shared" si="7"/>
        <v>22</v>
      </c>
      <c r="AE9" s="59"/>
      <c r="AF9" s="55"/>
      <c r="AH9" s="55"/>
      <c r="AI9" s="55"/>
      <c r="AJ9" s="55"/>
      <c r="AK9" s="13"/>
    </row>
    <row r="10" spans="1:37" ht="15.75">
      <c r="A10" s="28">
        <v>15</v>
      </c>
      <c r="B10" s="29">
        <v>8</v>
      </c>
      <c r="C10" s="70" t="s">
        <v>101</v>
      </c>
      <c r="D10" s="71" t="s">
        <v>54</v>
      </c>
      <c r="E10" s="63" t="s">
        <v>24</v>
      </c>
      <c r="F10" s="30">
        <v>544591</v>
      </c>
      <c r="G10" s="27"/>
      <c r="H10" s="63" t="str">
        <f t="shared" si="0"/>
        <v>54:45:91</v>
      </c>
      <c r="I10" s="55"/>
      <c r="J10" s="55">
        <f t="shared" si="1"/>
        <v>6</v>
      </c>
      <c r="K10" s="55"/>
      <c r="L10" s="55"/>
      <c r="M10" s="40">
        <f t="shared" si="2"/>
        <v>54</v>
      </c>
      <c r="N10" s="40">
        <f t="shared" si="3"/>
        <v>45</v>
      </c>
      <c r="O10" s="56">
        <f t="shared" si="4"/>
        <v>91</v>
      </c>
      <c r="P10" s="57"/>
      <c r="Q10" s="56">
        <f>IF(N10&lt;LOOKUP(E10,'Horario salida'!$B$2:$D$24),M10-1,M10)</f>
        <v>54</v>
      </c>
      <c r="R10" s="56">
        <f>IF(N10&lt;LOOKUP(E10,'Horario salida'!$B$2:$D$24),N10+60,N10)</f>
        <v>45</v>
      </c>
      <c r="S10" s="56">
        <f>IF(O10&lt;LOOKUP(E10,'Horario salida'!$B$2:$E$24),R10-1,R10)</f>
        <v>45</v>
      </c>
      <c r="T10" s="56">
        <f>IF(O10&lt;LOOKUP(E10,'Horario salida'!$B$2:$E$24),O10+100,O10)</f>
        <v>91</v>
      </c>
      <c r="U10" s="56"/>
      <c r="V10" s="56"/>
      <c r="W10" s="57"/>
      <c r="X10" s="58">
        <f>Q10-LOOKUP(E10,'Horario salida'!$B$2:$C$24)</f>
        <v>54</v>
      </c>
      <c r="Y10" s="58">
        <f>S10-LOOKUP(E10,'Horario salida'!$B$2:$D$24)</f>
        <v>45</v>
      </c>
      <c r="Z10" s="58">
        <f>T10-LOOKUP(E10,'Horario salida'!$B$2:$E$24)</f>
        <v>91</v>
      </c>
      <c r="AB10" s="58" t="str">
        <f t="shared" si="5"/>
        <v>54</v>
      </c>
      <c r="AC10" s="58" t="str">
        <f t="shared" si="6"/>
        <v>45</v>
      </c>
      <c r="AD10" s="58" t="str">
        <f t="shared" si="7"/>
        <v>91</v>
      </c>
      <c r="AE10" s="59"/>
      <c r="AF10" s="55"/>
      <c r="AH10" s="55"/>
      <c r="AI10" s="55"/>
      <c r="AJ10" s="55"/>
      <c r="AK10" s="13"/>
    </row>
    <row r="11" spans="1:37" ht="15.75">
      <c r="A11" s="28">
        <v>14</v>
      </c>
      <c r="B11" s="29">
        <v>4</v>
      </c>
      <c r="C11" s="70" t="s">
        <v>76</v>
      </c>
      <c r="D11" s="71" t="s">
        <v>56</v>
      </c>
      <c r="E11" s="63" t="s">
        <v>24</v>
      </c>
      <c r="F11" s="30">
        <v>591662</v>
      </c>
      <c r="G11" s="27"/>
      <c r="H11" s="63" t="str">
        <f t="shared" si="0"/>
        <v>59:16:62</v>
      </c>
      <c r="I11" s="55"/>
      <c r="J11" s="55">
        <f t="shared" si="1"/>
        <v>6</v>
      </c>
      <c r="K11" s="55"/>
      <c r="L11" s="55"/>
      <c r="M11" s="40">
        <f t="shared" si="2"/>
        <v>59</v>
      </c>
      <c r="N11" s="40">
        <f t="shared" si="3"/>
        <v>16</v>
      </c>
      <c r="O11" s="56">
        <f t="shared" si="4"/>
        <v>62</v>
      </c>
      <c r="P11" s="57"/>
      <c r="Q11" s="56">
        <f>IF(N11&lt;LOOKUP(E11,'Horario salida'!$B$2:$D$24),M11-1,M11)</f>
        <v>59</v>
      </c>
      <c r="R11" s="56">
        <f>IF(N11&lt;LOOKUP(E11,'Horario salida'!$B$2:$D$24),N11+60,N11)</f>
        <v>16</v>
      </c>
      <c r="S11" s="56">
        <f>IF(O11&lt;LOOKUP(E11,'Horario salida'!$B$2:$E$24),R11-1,R11)</f>
        <v>16</v>
      </c>
      <c r="T11" s="56">
        <f>IF(O11&lt;LOOKUP(E11,'Horario salida'!$B$2:$E$24),O11+100,O11)</f>
        <v>62</v>
      </c>
      <c r="U11" s="56"/>
      <c r="V11" s="56"/>
      <c r="W11" s="57"/>
      <c r="X11" s="58">
        <f>Q11-LOOKUP(E11,'Horario salida'!$B$2:$C$24)</f>
        <v>59</v>
      </c>
      <c r="Y11" s="58">
        <f>S11-LOOKUP(E11,'Horario salida'!$B$2:$D$24)</f>
        <v>16</v>
      </c>
      <c r="Z11" s="58">
        <f>T11-LOOKUP(E11,'Horario salida'!$B$2:$E$24)</f>
        <v>62</v>
      </c>
      <c r="AB11" s="58" t="str">
        <f t="shared" si="5"/>
        <v>59</v>
      </c>
      <c r="AC11" s="58" t="str">
        <f t="shared" si="6"/>
        <v>16</v>
      </c>
      <c r="AD11" s="58" t="str">
        <f t="shared" si="7"/>
        <v>62</v>
      </c>
      <c r="AE11" s="59"/>
      <c r="AF11" s="55"/>
      <c r="AH11" s="55"/>
      <c r="AI11" s="55"/>
      <c r="AJ11" s="55"/>
      <c r="AK11" s="13"/>
    </row>
    <row r="12" spans="1:37" ht="15.75">
      <c r="A12" s="28"/>
      <c r="B12" s="29">
        <v>2</v>
      </c>
      <c r="C12" s="70" t="s">
        <v>75</v>
      </c>
      <c r="D12" s="71" t="s">
        <v>56</v>
      </c>
      <c r="E12" s="63" t="s">
        <v>24</v>
      </c>
      <c r="F12" s="30" t="s">
        <v>22</v>
      </c>
      <c r="G12" s="27"/>
      <c r="H12" s="63" t="str">
        <f t="shared" si="0"/>
        <v>ABANDONO</v>
      </c>
      <c r="I12" s="55"/>
      <c r="J12" s="55">
        <f t="shared" si="1"/>
        <v>1</v>
      </c>
      <c r="K12" s="55"/>
      <c r="L12" s="55"/>
      <c r="M12" s="40" t="e">
        <f t="shared" si="2"/>
        <v>#VALUE!</v>
      </c>
      <c r="N12" s="40" t="e">
        <f t="shared" si="3"/>
        <v>#VALUE!</v>
      </c>
      <c r="O12" s="56" t="e">
        <f t="shared" si="4"/>
        <v>#VALUE!</v>
      </c>
      <c r="P12" s="57"/>
      <c r="Q12" s="56" t="e">
        <f>IF(N12&lt;LOOKUP(E12,'Horario salida'!$B$2:$D$24),M12-1,M12)</f>
        <v>#VALUE!</v>
      </c>
      <c r="R12" s="56" t="e">
        <f>IF(N12&lt;LOOKUP(E12,'Horario salida'!$B$2:$D$24),N12+60,N12)</f>
        <v>#VALUE!</v>
      </c>
      <c r="S12" s="56" t="e">
        <f>IF(O12&lt;LOOKUP(E12,'Horario salida'!$B$2:$E$24),R12-1,R12)</f>
        <v>#VALUE!</v>
      </c>
      <c r="T12" s="56" t="e">
        <f>IF(O12&lt;LOOKUP(E12,'Horario salida'!$B$2:$E$24),O12+100,O12)</f>
        <v>#VALUE!</v>
      </c>
      <c r="U12" s="56"/>
      <c r="V12" s="56"/>
      <c r="W12" s="57"/>
      <c r="X12" s="58" t="e">
        <f>Q12-LOOKUP(E12,'Horario salida'!$B$2:$C$24)</f>
        <v>#VALUE!</v>
      </c>
      <c r="Y12" s="58" t="e">
        <f>S12-LOOKUP(E12,'Horario salida'!$B$2:$D$24)</f>
        <v>#VALUE!</v>
      </c>
      <c r="Z12" s="58" t="e">
        <f>T12-LOOKUP(E12,'Horario salida'!$B$2:$E$24)</f>
        <v>#VALUE!</v>
      </c>
      <c r="AB12" s="58" t="e">
        <f t="shared" si="5"/>
        <v>#VALUE!</v>
      </c>
      <c r="AC12" s="58" t="e">
        <f t="shared" si="6"/>
        <v>#VALUE!</v>
      </c>
      <c r="AD12" s="58" t="e">
        <f t="shared" si="7"/>
        <v>#VALUE!</v>
      </c>
      <c r="AE12" s="59"/>
      <c r="AF12" s="55"/>
      <c r="AH12" s="55"/>
      <c r="AI12" s="55"/>
      <c r="AJ12" s="55"/>
      <c r="AK12" s="13"/>
    </row>
    <row r="13" spans="1:37" ht="16.5" customHeight="1">
      <c r="A13" s="28"/>
      <c r="B13" s="29">
        <v>3</v>
      </c>
      <c r="C13" s="70" t="s">
        <v>74</v>
      </c>
      <c r="D13" s="72" t="s">
        <v>50</v>
      </c>
      <c r="E13" s="63" t="s">
        <v>24</v>
      </c>
      <c r="F13" s="30" t="s">
        <v>22</v>
      </c>
      <c r="G13" s="27"/>
      <c r="H13" s="63" t="str">
        <f t="shared" si="0"/>
        <v>ABANDONO</v>
      </c>
      <c r="I13" s="55"/>
      <c r="J13" s="55">
        <f t="shared" si="1"/>
        <v>1</v>
      </c>
      <c r="K13" s="55"/>
      <c r="L13" s="55"/>
      <c r="M13" s="40" t="e">
        <f t="shared" si="2"/>
        <v>#VALUE!</v>
      </c>
      <c r="N13" s="40" t="e">
        <f t="shared" si="3"/>
        <v>#VALUE!</v>
      </c>
      <c r="O13" s="56" t="e">
        <f t="shared" si="4"/>
        <v>#VALUE!</v>
      </c>
      <c r="P13" s="57"/>
      <c r="Q13" s="56" t="e">
        <f>IF(N13&lt;LOOKUP(E13,'Horario salida'!$B$2:$D$24),M13-1,M13)</f>
        <v>#VALUE!</v>
      </c>
      <c r="R13" s="56" t="e">
        <f>IF(N13&lt;LOOKUP(E13,'Horario salida'!$B$2:$D$24),N13+60,N13)</f>
        <v>#VALUE!</v>
      </c>
      <c r="S13" s="56" t="e">
        <f>IF(O13&lt;LOOKUP(E13,'Horario salida'!$B$2:$E$24),R13-1,R13)</f>
        <v>#VALUE!</v>
      </c>
      <c r="T13" s="56" t="e">
        <f>IF(O13&lt;LOOKUP(E13,'Horario salida'!$B$2:$E$24),O13+100,O13)</f>
        <v>#VALUE!</v>
      </c>
      <c r="U13" s="56"/>
      <c r="V13" s="56"/>
      <c r="W13" s="57"/>
      <c r="X13" s="58" t="e">
        <f>Q13-LOOKUP(E13,'Horario salida'!$B$2:$C$24)</f>
        <v>#VALUE!</v>
      </c>
      <c r="Y13" s="58" t="e">
        <f>S13-LOOKUP(E13,'Horario salida'!$B$2:$D$24)</f>
        <v>#VALUE!</v>
      </c>
      <c r="Z13" s="58" t="e">
        <f>T13-LOOKUP(E13,'Horario salida'!$B$2:$E$24)</f>
        <v>#VALUE!</v>
      </c>
      <c r="AB13" s="58" t="e">
        <f t="shared" si="5"/>
        <v>#VALUE!</v>
      </c>
      <c r="AC13" s="58" t="e">
        <f t="shared" si="6"/>
        <v>#VALUE!</v>
      </c>
      <c r="AD13" s="58" t="e">
        <f t="shared" si="7"/>
        <v>#VALUE!</v>
      </c>
      <c r="AE13" s="59"/>
      <c r="AF13" s="55"/>
      <c r="AH13" s="55"/>
      <c r="AI13" s="55"/>
      <c r="AJ13" s="55"/>
      <c r="AK13" s="13"/>
    </row>
    <row r="14" spans="1:37" ht="15.75">
      <c r="A14" s="28"/>
      <c r="B14" s="29">
        <v>7</v>
      </c>
      <c r="C14" s="70" t="s">
        <v>129</v>
      </c>
      <c r="D14" s="71" t="s">
        <v>55</v>
      </c>
      <c r="E14" s="63" t="s">
        <v>24</v>
      </c>
      <c r="F14" s="30" t="s">
        <v>22</v>
      </c>
      <c r="G14" s="27"/>
      <c r="H14" s="63" t="str">
        <f t="shared" si="0"/>
        <v>ABANDONO</v>
      </c>
      <c r="I14" s="55"/>
      <c r="J14" s="55">
        <f t="shared" si="1"/>
        <v>1</v>
      </c>
      <c r="K14" s="55"/>
      <c r="L14" s="55"/>
      <c r="M14" s="40" t="e">
        <f t="shared" si="2"/>
        <v>#VALUE!</v>
      </c>
      <c r="N14" s="40" t="e">
        <f t="shared" si="3"/>
        <v>#VALUE!</v>
      </c>
      <c r="O14" s="56" t="e">
        <f t="shared" si="4"/>
        <v>#VALUE!</v>
      </c>
      <c r="P14" s="57"/>
      <c r="Q14" s="56" t="e">
        <f>IF(N14&lt;LOOKUP(E14,'Horario salida'!$B$2:$D$24),M14-1,M14)</f>
        <v>#VALUE!</v>
      </c>
      <c r="R14" s="56" t="e">
        <f>IF(N14&lt;LOOKUP(E14,'Horario salida'!$B$2:$D$24),N14+60,N14)</f>
        <v>#VALUE!</v>
      </c>
      <c r="S14" s="56" t="e">
        <f>IF(O14&lt;LOOKUP(E14,'Horario salida'!$B$2:$E$24),R14-1,R14)</f>
        <v>#VALUE!</v>
      </c>
      <c r="T14" s="56" t="e">
        <f>IF(O14&lt;LOOKUP(E14,'Horario salida'!$B$2:$E$24),O14+100,O14)</f>
        <v>#VALUE!</v>
      </c>
      <c r="U14" s="56"/>
      <c r="V14" s="56"/>
      <c r="W14" s="57"/>
      <c r="X14" s="58" t="e">
        <f>Q14-LOOKUP(E14,'Horario salida'!$B$2:$C$24)</f>
        <v>#VALUE!</v>
      </c>
      <c r="Y14" s="58" t="e">
        <f>S14-LOOKUP(E14,'Horario salida'!$B$2:$D$24)</f>
        <v>#VALUE!</v>
      </c>
      <c r="Z14" s="58" t="e">
        <f>T14-LOOKUP(E14,'Horario salida'!$B$2:$E$24)</f>
        <v>#VALUE!</v>
      </c>
      <c r="AB14" s="58" t="e">
        <f t="shared" si="5"/>
        <v>#VALUE!</v>
      </c>
      <c r="AC14" s="58" t="e">
        <f t="shared" si="6"/>
        <v>#VALUE!</v>
      </c>
      <c r="AD14" s="58" t="e">
        <f t="shared" si="7"/>
        <v>#VALUE!</v>
      </c>
      <c r="AE14" s="59"/>
      <c r="AF14" s="55"/>
      <c r="AH14" s="55"/>
      <c r="AI14" s="55"/>
      <c r="AJ14" s="55"/>
      <c r="AK14" s="13"/>
    </row>
    <row r="15" spans="2:30" ht="13.5" customHeight="1">
      <c r="B15" s="31"/>
      <c r="C15" s="73"/>
      <c r="D15" s="73"/>
      <c r="E15" s="74"/>
      <c r="F15" s="34"/>
      <c r="G15" s="90"/>
      <c r="H15" s="56"/>
      <c r="J15" s="55"/>
      <c r="O15" s="56"/>
      <c r="P15" s="57"/>
      <c r="Q15" s="56"/>
      <c r="R15" s="56"/>
      <c r="S15" s="56"/>
      <c r="T15" s="56"/>
      <c r="U15" s="56"/>
      <c r="V15" s="56"/>
      <c r="W15" s="57"/>
      <c r="X15" s="58"/>
      <c r="Y15" s="58"/>
      <c r="Z15" s="58"/>
      <c r="AB15" s="58"/>
      <c r="AC15" s="58"/>
      <c r="AD15" s="58"/>
    </row>
    <row r="16" spans="3:30" ht="13.5" customHeight="1" thickBot="1">
      <c r="C16" s="40"/>
      <c r="D16" s="40"/>
      <c r="E16" s="56"/>
      <c r="F16" s="34" t="s">
        <v>17</v>
      </c>
      <c r="G16" s="90"/>
      <c r="H16" s="81"/>
      <c r="J16" s="55">
        <f>LEN(F16)</f>
        <v>0</v>
      </c>
      <c r="M16" s="40" t="e">
        <f aca="true" t="shared" si="8" ref="M16:M27">VALUE(MID(F16,1,J16-4))</f>
        <v>#VALUE!</v>
      </c>
      <c r="N16" s="40" t="e">
        <f aca="true" t="shared" si="9" ref="N16:N27">VALUE(MID(F16,J16-4+1,2))</f>
        <v>#VALUE!</v>
      </c>
      <c r="O16" s="56" t="e">
        <f aca="true" t="shared" si="10" ref="O16:O27">VALUE(RIGHT(F16,2))</f>
        <v>#VALUE!</v>
      </c>
      <c r="P16" s="57"/>
      <c r="Q16" s="56" t="e">
        <f>IF(N16&lt;LOOKUP(E16,'Horario salida'!$B$2:$D$24),M16-1,M16)</f>
        <v>#VALUE!</v>
      </c>
      <c r="R16" s="56" t="e">
        <f>IF(N16&lt;LOOKUP(E16,'Horario salida'!$B$2:$D$24),N16+60,N16)</f>
        <v>#VALUE!</v>
      </c>
      <c r="S16" s="56" t="e">
        <f>IF(O16&lt;LOOKUP(E16,'Horario salida'!$B$2:$E$24),R16-1,R16)</f>
        <v>#VALUE!</v>
      </c>
      <c r="T16" s="56" t="e">
        <f>IF(O16&lt;LOOKUP(E16,'Horario salida'!$B$2:$E$24),O16+100,O16)</f>
        <v>#VALUE!</v>
      </c>
      <c r="U16" s="56"/>
      <c r="V16" s="56"/>
      <c r="W16" s="57"/>
      <c r="X16" s="58" t="e">
        <f>Q16-LOOKUP(E16,'Horario salida'!$B$2:$C$24)</f>
        <v>#VALUE!</v>
      </c>
      <c r="Y16" s="58" t="e">
        <f>S16-LOOKUP(E16,'Horario salida'!$B$2:$D$24)</f>
        <v>#VALUE!</v>
      </c>
      <c r="Z16" s="58" t="e">
        <f>T16-LOOKUP(E16,'Horario salida'!$B$2:$E$24)</f>
        <v>#VALUE!</v>
      </c>
      <c r="AB16" s="58" t="e">
        <f aca="true" t="shared" si="11" ref="AB16:AB27">TEXT(X16,"00")</f>
        <v>#VALUE!</v>
      </c>
      <c r="AC16" s="58" t="e">
        <f aca="true" t="shared" si="12" ref="AC16:AC27">TEXT(Y16,"00")</f>
        <v>#VALUE!</v>
      </c>
      <c r="AD16" s="58" t="e">
        <f aca="true" t="shared" si="13" ref="AD16:AD27">TEXT(Z16,"00")</f>
        <v>#VALUE!</v>
      </c>
    </row>
    <row r="17" spans="2:38" ht="21.75" thickBot="1" thickTop="1">
      <c r="B17" s="35"/>
      <c r="C17" s="75" t="s">
        <v>10</v>
      </c>
      <c r="D17" s="76" t="s">
        <v>11</v>
      </c>
      <c r="E17" s="76" t="s">
        <v>35</v>
      </c>
      <c r="F17" s="86"/>
      <c r="G17" s="91"/>
      <c r="H17" s="88"/>
      <c r="M17" s="40" t="e">
        <f t="shared" si="8"/>
        <v>#VALUE!</v>
      </c>
      <c r="N17" s="40" t="e">
        <f t="shared" si="9"/>
        <v>#VALUE!</v>
      </c>
      <c r="O17" s="56" t="e">
        <f t="shared" si="10"/>
        <v>#VALUE!</v>
      </c>
      <c r="P17" s="57"/>
      <c r="Q17" s="56" t="e">
        <f>IF(N17&lt;LOOKUP(E17,'Horario salida'!$B$2:$D$24),M17-1,M17)</f>
        <v>#VALUE!</v>
      </c>
      <c r="R17" s="56" t="e">
        <f>IF(N17&lt;LOOKUP(E17,'Horario salida'!$B$2:$D$24),N17+60,N17)</f>
        <v>#VALUE!</v>
      </c>
      <c r="S17" s="56" t="e">
        <f>IF(O17&lt;LOOKUP(E17,'Horario salida'!$B$2:$E$24),R17-1,R17)</f>
        <v>#VALUE!</v>
      </c>
      <c r="T17" s="56" t="e">
        <f>IF(O17&lt;LOOKUP(E17,'Horario salida'!$B$2:$E$24),O17+100,O17)</f>
        <v>#VALUE!</v>
      </c>
      <c r="U17" s="56"/>
      <c r="V17" s="56"/>
      <c r="W17" s="57"/>
      <c r="X17" s="58" t="e">
        <f>Q17-LOOKUP(E17,'Horario salida'!$B$2:$C$24)</f>
        <v>#VALUE!</v>
      </c>
      <c r="Y17" s="58" t="e">
        <f>S17-LOOKUP(E17,'Horario salida'!$B$2:$D$24)</f>
        <v>#VALUE!</v>
      </c>
      <c r="Z17" s="58" t="e">
        <f>T17-LOOKUP(E17,'Horario salida'!$B$2:$E$24)</f>
        <v>#VALUE!</v>
      </c>
      <c r="AB17" s="58" t="e">
        <f t="shared" si="11"/>
        <v>#VALUE!</v>
      </c>
      <c r="AC17" s="58" t="e">
        <f t="shared" si="12"/>
        <v>#VALUE!</v>
      </c>
      <c r="AD17" s="58" t="e">
        <f t="shared" si="13"/>
        <v>#VALUE!</v>
      </c>
      <c r="AE17" s="42"/>
      <c r="AL17" s="11"/>
    </row>
    <row r="18" spans="1:30" ht="13.5" thickTop="1">
      <c r="A18" s="19" t="s">
        <v>60</v>
      </c>
      <c r="B18" s="26" t="s">
        <v>2</v>
      </c>
      <c r="C18" s="62" t="s">
        <v>0</v>
      </c>
      <c r="D18" s="62" t="s">
        <v>1</v>
      </c>
      <c r="E18" s="62" t="s">
        <v>62</v>
      </c>
      <c r="F18" s="19" t="s">
        <v>6</v>
      </c>
      <c r="G18" s="27"/>
      <c r="H18" s="62" t="s">
        <v>7</v>
      </c>
      <c r="M18" s="40" t="e">
        <f t="shared" si="8"/>
        <v>#VALUE!</v>
      </c>
      <c r="N18" s="40" t="e">
        <f t="shared" si="9"/>
        <v>#VALUE!</v>
      </c>
      <c r="O18" s="56" t="e">
        <f t="shared" si="10"/>
        <v>#VALUE!</v>
      </c>
      <c r="P18" s="57"/>
      <c r="Q18" s="56" t="e">
        <f>IF(N18&lt;LOOKUP(E18,'Horario salida'!$B$2:$D$24),M18-1,M18)</f>
        <v>#VALUE!</v>
      </c>
      <c r="R18" s="56" t="e">
        <f>IF(N18&lt;LOOKUP(E18,'Horario salida'!$B$2:$D$24),N18+60,N18)</f>
        <v>#VALUE!</v>
      </c>
      <c r="S18" s="56" t="e">
        <f>IF(O18&lt;LOOKUP(E18,'Horario salida'!$B$2:$E$24),R18-1,R18)</f>
        <v>#VALUE!</v>
      </c>
      <c r="T18" s="56" t="e">
        <f>IF(O18&lt;LOOKUP(E18,'Horario salida'!$B$2:$E$24),O18+100,O18)</f>
        <v>#VALUE!</v>
      </c>
      <c r="U18" s="56"/>
      <c r="V18" s="56"/>
      <c r="W18" s="57"/>
      <c r="X18" s="58" t="e">
        <f>Q18-LOOKUP(E18,'Horario salida'!$B$2:$C$24)</f>
        <v>#VALUE!</v>
      </c>
      <c r="Y18" s="58" t="e">
        <f>S18-LOOKUP(E18,'Horario salida'!$B$2:$D$24)</f>
        <v>#VALUE!</v>
      </c>
      <c r="Z18" s="58" t="e">
        <f>T18-LOOKUP(E18,'Horario salida'!$B$2:$E$24)</f>
        <v>#VALUE!</v>
      </c>
      <c r="AB18" s="58" t="e">
        <f t="shared" si="11"/>
        <v>#VALUE!</v>
      </c>
      <c r="AC18" s="58" t="e">
        <f t="shared" si="12"/>
        <v>#VALUE!</v>
      </c>
      <c r="AD18" s="58" t="e">
        <f t="shared" si="13"/>
        <v>#VALUE!</v>
      </c>
    </row>
    <row r="19" spans="1:37" ht="15.75">
      <c r="A19" s="28">
        <v>33</v>
      </c>
      <c r="B19" s="29">
        <v>10</v>
      </c>
      <c r="C19" s="70" t="s">
        <v>164</v>
      </c>
      <c r="D19" s="71" t="s">
        <v>58</v>
      </c>
      <c r="E19" s="63" t="s">
        <v>45</v>
      </c>
      <c r="F19" s="30">
        <v>530920</v>
      </c>
      <c r="G19" s="27"/>
      <c r="H19" s="63" t="str">
        <f>IF(F19="D","DESCALIF.",IF(F19="A","ABANDONO",IF(F19="N","NO PRES.",CONCATENATE(AB19,":",AC19,":",AD19))))</f>
        <v>53:09:20</v>
      </c>
      <c r="I19" s="55"/>
      <c r="J19" s="55">
        <f>LEN(F19)</f>
        <v>6</v>
      </c>
      <c r="K19" s="55"/>
      <c r="L19" s="55"/>
      <c r="M19" s="40">
        <f t="shared" si="8"/>
        <v>53</v>
      </c>
      <c r="N19" s="40">
        <f t="shared" si="9"/>
        <v>9</v>
      </c>
      <c r="O19" s="56">
        <f t="shared" si="10"/>
        <v>20</v>
      </c>
      <c r="P19" s="57"/>
      <c r="Q19" s="56">
        <f>IF(N19&lt;LOOKUP(E19,'Horario salida'!$B$2:$D$24),M19-1,M19)</f>
        <v>53</v>
      </c>
      <c r="R19" s="56">
        <f>IF(N19&lt;LOOKUP(E19,'Horario salida'!$B$2:$D$24),N19+60,N19)</f>
        <v>9</v>
      </c>
      <c r="S19" s="56">
        <f>IF(O19&lt;LOOKUP(E19,'Horario salida'!$B$2:$E$24),R19-1,R19)</f>
        <v>9</v>
      </c>
      <c r="T19" s="56">
        <f>IF(O19&lt;LOOKUP(E19,'Horario salida'!$B$2:$E$24),O19+100,O19)</f>
        <v>20</v>
      </c>
      <c r="U19" s="56"/>
      <c r="V19" s="56"/>
      <c r="W19" s="57"/>
      <c r="X19" s="58">
        <f>Q19-LOOKUP(E19,'Horario salida'!$B$2:$C$24)</f>
        <v>53</v>
      </c>
      <c r="Y19" s="58">
        <f>S19-LOOKUP(E19,'Horario salida'!$B$2:$D$24)</f>
        <v>9</v>
      </c>
      <c r="Z19" s="58">
        <f>T19-LOOKUP(E19,'Horario salida'!$B$2:$E$24)</f>
        <v>20</v>
      </c>
      <c r="AB19" s="58" t="str">
        <f t="shared" si="11"/>
        <v>53</v>
      </c>
      <c r="AC19" s="58" t="str">
        <f t="shared" si="12"/>
        <v>09</v>
      </c>
      <c r="AD19" s="58" t="str">
        <f t="shared" si="13"/>
        <v>20</v>
      </c>
      <c r="AE19" s="59"/>
      <c r="AF19" s="55"/>
      <c r="AH19" s="55"/>
      <c r="AI19" s="55"/>
      <c r="AJ19" s="55"/>
      <c r="AK19" s="13"/>
    </row>
    <row r="20" spans="1:37" ht="15.75">
      <c r="A20" s="28">
        <v>27</v>
      </c>
      <c r="B20" s="29">
        <v>13</v>
      </c>
      <c r="C20" s="70" t="s">
        <v>145</v>
      </c>
      <c r="D20" s="72" t="s">
        <v>48</v>
      </c>
      <c r="E20" s="63" t="s">
        <v>45</v>
      </c>
      <c r="F20" s="30">
        <v>571296</v>
      </c>
      <c r="G20" s="27"/>
      <c r="H20" s="63" t="str">
        <f>IF(F20="D","DESCALIF.",IF(F20="A","ABANDONO",IF(F20="N","NO PRES.",CONCATENATE(AB20,":",AC20,":",AD20))))</f>
        <v>57:12:96</v>
      </c>
      <c r="I20" s="55"/>
      <c r="J20" s="55">
        <f>LEN(F20)</f>
        <v>6</v>
      </c>
      <c r="K20" s="55"/>
      <c r="L20" s="55"/>
      <c r="M20" s="40">
        <f t="shared" si="8"/>
        <v>57</v>
      </c>
      <c r="N20" s="40">
        <f t="shared" si="9"/>
        <v>12</v>
      </c>
      <c r="O20" s="56">
        <f t="shared" si="10"/>
        <v>96</v>
      </c>
      <c r="P20" s="57"/>
      <c r="Q20" s="56">
        <f>IF(N20&lt;LOOKUP(E20,'Horario salida'!$B$2:$D$24),M20-1,M20)</f>
        <v>57</v>
      </c>
      <c r="R20" s="56">
        <f>IF(N20&lt;LOOKUP(E20,'Horario salida'!$B$2:$D$24),N20+60,N20)</f>
        <v>12</v>
      </c>
      <c r="S20" s="56">
        <f>IF(O20&lt;LOOKUP(E20,'Horario salida'!$B$2:$E$24),R20-1,R20)</f>
        <v>12</v>
      </c>
      <c r="T20" s="56">
        <f>IF(O20&lt;LOOKUP(E20,'Horario salida'!$B$2:$E$24),O20+100,O20)</f>
        <v>96</v>
      </c>
      <c r="U20" s="56"/>
      <c r="V20" s="56"/>
      <c r="W20" s="57"/>
      <c r="X20" s="58">
        <f>Q20-LOOKUP(E20,'Horario salida'!$B$2:$C$24)</f>
        <v>57</v>
      </c>
      <c r="Y20" s="58">
        <f>S20-LOOKUP(E20,'Horario salida'!$B$2:$D$24)</f>
        <v>12</v>
      </c>
      <c r="Z20" s="58">
        <f>T20-LOOKUP(E20,'Horario salida'!$B$2:$E$24)</f>
        <v>96</v>
      </c>
      <c r="AB20" s="58" t="str">
        <f t="shared" si="11"/>
        <v>57</v>
      </c>
      <c r="AC20" s="58" t="str">
        <f t="shared" si="12"/>
        <v>12</v>
      </c>
      <c r="AD20" s="58" t="str">
        <f t="shared" si="13"/>
        <v>96</v>
      </c>
      <c r="AE20" s="59"/>
      <c r="AF20" s="55"/>
      <c r="AH20" s="55"/>
      <c r="AI20" s="55"/>
      <c r="AJ20" s="55"/>
      <c r="AK20" s="13"/>
    </row>
    <row r="21" spans="1:37" ht="15.75">
      <c r="A21" s="28">
        <v>21</v>
      </c>
      <c r="B21" s="29">
        <v>16</v>
      </c>
      <c r="C21" s="70" t="s">
        <v>133</v>
      </c>
      <c r="D21" s="72" t="s">
        <v>51</v>
      </c>
      <c r="E21" s="63" t="s">
        <v>45</v>
      </c>
      <c r="F21" s="30">
        <v>573601</v>
      </c>
      <c r="G21" s="27"/>
      <c r="H21" s="63" t="str">
        <f>IF(F21="D","DESCALIF.",IF(F21="A","ABANDONO",IF(F21="N","NO PRES.",CONCATENATE(AB21,":",AC21,":",AD21))))</f>
        <v>57:36:01</v>
      </c>
      <c r="I21" s="55"/>
      <c r="J21" s="55">
        <f>LEN(F21)</f>
        <v>6</v>
      </c>
      <c r="K21" s="55"/>
      <c r="L21" s="55"/>
      <c r="M21" s="40">
        <f t="shared" si="8"/>
        <v>57</v>
      </c>
      <c r="N21" s="40">
        <f t="shared" si="9"/>
        <v>36</v>
      </c>
      <c r="O21" s="56">
        <f t="shared" si="10"/>
        <v>1</v>
      </c>
      <c r="P21" s="57"/>
      <c r="Q21" s="56">
        <f>IF(N21&lt;LOOKUP(E21,'Horario salida'!$B$2:$D$24),M21-1,M21)</f>
        <v>57</v>
      </c>
      <c r="R21" s="56">
        <f>IF(N21&lt;LOOKUP(E21,'Horario salida'!$B$2:$D$24),N21+60,N21)</f>
        <v>36</v>
      </c>
      <c r="S21" s="56">
        <f>IF(O21&lt;LOOKUP(E21,'Horario salida'!$B$2:$E$24),R21-1,R21)</f>
        <v>36</v>
      </c>
      <c r="T21" s="56">
        <f>IF(O21&lt;LOOKUP(E21,'Horario salida'!$B$2:$E$24),O21+100,O21)</f>
        <v>1</v>
      </c>
      <c r="U21" s="56"/>
      <c r="V21" s="56"/>
      <c r="W21" s="57"/>
      <c r="X21" s="58">
        <f>Q21-LOOKUP(E21,'Horario salida'!$B$2:$C$24)</f>
        <v>57</v>
      </c>
      <c r="Y21" s="58">
        <f>S21-LOOKUP(E21,'Horario salida'!$B$2:$D$24)</f>
        <v>36</v>
      </c>
      <c r="Z21" s="58">
        <f>T21-LOOKUP(E21,'Horario salida'!$B$2:$E$24)</f>
        <v>1</v>
      </c>
      <c r="AB21" s="58" t="str">
        <f t="shared" si="11"/>
        <v>57</v>
      </c>
      <c r="AC21" s="58" t="str">
        <f t="shared" si="12"/>
        <v>36</v>
      </c>
      <c r="AD21" s="58" t="str">
        <f t="shared" si="13"/>
        <v>01</v>
      </c>
      <c r="AE21" s="59"/>
      <c r="AF21" s="55"/>
      <c r="AH21" s="55"/>
      <c r="AI21" s="55"/>
      <c r="AJ21" s="55"/>
      <c r="AK21" s="13"/>
    </row>
    <row r="22" spans="1:37" ht="16.5" thickBot="1">
      <c r="A22" s="122">
        <v>15</v>
      </c>
      <c r="B22" s="123">
        <v>12</v>
      </c>
      <c r="C22" s="128" t="s">
        <v>92</v>
      </c>
      <c r="D22" s="124" t="s">
        <v>56</v>
      </c>
      <c r="E22" s="125" t="s">
        <v>45</v>
      </c>
      <c r="F22" s="126">
        <v>582361</v>
      </c>
      <c r="G22" s="127"/>
      <c r="H22" s="125" t="str">
        <f>IF(F22="D","DESCALIF.",IF(F22="A","ABANDONO",IF(F22="N","NO PRES.",CONCATENATE(AB22,":",AC22,":",AD22))))</f>
        <v>58:23:61</v>
      </c>
      <c r="I22" s="55"/>
      <c r="J22" s="55">
        <f>LEN(F22)</f>
        <v>6</v>
      </c>
      <c r="K22" s="55"/>
      <c r="L22" s="55"/>
      <c r="M22" s="40">
        <f t="shared" si="8"/>
        <v>58</v>
      </c>
      <c r="N22" s="40">
        <f t="shared" si="9"/>
        <v>23</v>
      </c>
      <c r="O22" s="56">
        <f t="shared" si="10"/>
        <v>61</v>
      </c>
      <c r="P22" s="57"/>
      <c r="Q22" s="56">
        <f>IF(N22&lt;LOOKUP(E22,'Horario salida'!$B$2:$D$24),M22-1,M22)</f>
        <v>58</v>
      </c>
      <c r="R22" s="56">
        <f>IF(N22&lt;LOOKUP(E22,'Horario salida'!$B$2:$D$24),N22+60,N22)</f>
        <v>23</v>
      </c>
      <c r="S22" s="56">
        <f>IF(O22&lt;LOOKUP(E22,'Horario salida'!$B$2:$E$24),R22-1,R22)</f>
        <v>23</v>
      </c>
      <c r="T22" s="56">
        <f>IF(O22&lt;LOOKUP(E22,'Horario salida'!$B$2:$E$24),O22+100,O22)</f>
        <v>61</v>
      </c>
      <c r="U22" s="56"/>
      <c r="V22" s="56"/>
      <c r="W22" s="57"/>
      <c r="X22" s="58">
        <f>Q22-LOOKUP(E22,'Horario salida'!$B$2:$C$24)</f>
        <v>58</v>
      </c>
      <c r="Y22" s="58">
        <f>S22-LOOKUP(E22,'Horario salida'!$B$2:$D$24)</f>
        <v>23</v>
      </c>
      <c r="Z22" s="58">
        <f>T22-LOOKUP(E22,'Horario salida'!$B$2:$E$24)</f>
        <v>61</v>
      </c>
      <c r="AB22" s="58" t="str">
        <f t="shared" si="11"/>
        <v>58</v>
      </c>
      <c r="AC22" s="58" t="str">
        <f t="shared" si="12"/>
        <v>23</v>
      </c>
      <c r="AD22" s="58" t="str">
        <f t="shared" si="13"/>
        <v>61</v>
      </c>
      <c r="AE22" s="59"/>
      <c r="AF22" s="55"/>
      <c r="AH22" s="55"/>
      <c r="AI22" s="55"/>
      <c r="AJ22" s="55"/>
      <c r="AK22" s="13"/>
    </row>
    <row r="23" spans="1:36" ht="13.5" customHeight="1">
      <c r="A23" s="28"/>
      <c r="B23" s="29">
        <v>15</v>
      </c>
      <c r="C23" s="70" t="s">
        <v>103</v>
      </c>
      <c r="D23" s="113" t="s">
        <v>68</v>
      </c>
      <c r="E23" s="63" t="s">
        <v>45</v>
      </c>
      <c r="F23" s="30" t="s">
        <v>22</v>
      </c>
      <c r="G23" s="27"/>
      <c r="H23" s="63" t="str">
        <f>IF(F23="D","DESCALIF.",IF(F23="A","ABANDONO",IF(F23="N","NO PRES.",CONCATENATE(AB23,":",AC23,":",AD23))))</f>
        <v>ABANDONO</v>
      </c>
      <c r="I23" s="55"/>
      <c r="J23" s="55">
        <f>LEN(F23)</f>
        <v>1</v>
      </c>
      <c r="K23" s="55"/>
      <c r="L23" s="55"/>
      <c r="M23" s="40" t="e">
        <f>VALUE(MID(F23,1,J23-4))</f>
        <v>#VALUE!</v>
      </c>
      <c r="N23" s="40" t="e">
        <f>VALUE(MID(F23,J23-4+1,2))</f>
        <v>#VALUE!</v>
      </c>
      <c r="O23" s="56" t="e">
        <f>VALUE(RIGHT(F23,2))</f>
        <v>#VALUE!</v>
      </c>
      <c r="P23" s="57"/>
      <c r="Q23" s="56" t="e">
        <f>IF(N23&lt;LOOKUP(E23,'Horario salida'!$B$2:$D$24),M23-1,M23)</f>
        <v>#VALUE!</v>
      </c>
      <c r="R23" s="56" t="e">
        <f>IF(N23&lt;LOOKUP(E23,'Horario salida'!$B$2:$D$24),N23+60,N23)</f>
        <v>#VALUE!</v>
      </c>
      <c r="S23" s="56" t="e">
        <f>IF(O23&lt;LOOKUP(E23,'Horario salida'!$B$2:$E$24),R23-1,R23)</f>
        <v>#VALUE!</v>
      </c>
      <c r="T23" s="56" t="e">
        <f>IF(O23&lt;LOOKUP(E23,'Horario salida'!$B$2:$E$24),O23+100,O23)</f>
        <v>#VALUE!</v>
      </c>
      <c r="U23" s="56"/>
      <c r="V23" s="56"/>
      <c r="W23" s="57"/>
      <c r="X23" s="58" t="e">
        <f>Q23-LOOKUP(E23,'Horario salida'!$B$2:$C$24)</f>
        <v>#VALUE!</v>
      </c>
      <c r="Y23" s="58" t="e">
        <f>S23-LOOKUP(E23,'Horario salida'!$B$2:$D$24)</f>
        <v>#VALUE!</v>
      </c>
      <c r="Z23" s="58" t="e">
        <f>T23-LOOKUP(E23,'Horario salida'!$B$2:$E$24)</f>
        <v>#VALUE!</v>
      </c>
      <c r="AB23" s="58" t="e">
        <f>TEXT(X23,"00")</f>
        <v>#VALUE!</v>
      </c>
      <c r="AC23" s="58" t="e">
        <f>TEXT(Y23,"00")</f>
        <v>#VALUE!</v>
      </c>
      <c r="AD23" s="58" t="e">
        <f>TEXT(Z23,"00")</f>
        <v>#VALUE!</v>
      </c>
      <c r="AE23" s="59"/>
      <c r="AF23" s="55"/>
      <c r="AH23" s="55"/>
      <c r="AI23" s="55"/>
      <c r="AJ23" s="55"/>
    </row>
    <row r="24" spans="1:36" ht="13.5" customHeight="1">
      <c r="A24" s="12"/>
      <c r="B24" s="112"/>
      <c r="C24" s="117"/>
      <c r="D24" s="115"/>
      <c r="E24" s="78"/>
      <c r="F24" s="116"/>
      <c r="G24" s="90"/>
      <c r="H24" s="78"/>
      <c r="I24" s="55"/>
      <c r="J24" s="55"/>
      <c r="K24" s="55"/>
      <c r="L24" s="55"/>
      <c r="O24" s="56"/>
      <c r="P24" s="57"/>
      <c r="Q24" s="56"/>
      <c r="R24" s="56"/>
      <c r="S24" s="56"/>
      <c r="T24" s="56"/>
      <c r="U24" s="56"/>
      <c r="V24" s="56"/>
      <c r="W24" s="57"/>
      <c r="X24" s="58"/>
      <c r="Y24" s="58"/>
      <c r="Z24" s="58"/>
      <c r="AB24" s="58"/>
      <c r="AC24" s="58"/>
      <c r="AD24" s="58"/>
      <c r="AE24" s="59"/>
      <c r="AF24" s="55"/>
      <c r="AH24" s="55"/>
      <c r="AI24" s="55"/>
      <c r="AJ24" s="55"/>
    </row>
    <row r="25" spans="2:30" ht="13.5" customHeight="1" thickBot="1">
      <c r="B25" s="31"/>
      <c r="C25" s="73"/>
      <c r="D25" s="73"/>
      <c r="E25" s="74"/>
      <c r="F25" s="34"/>
      <c r="G25" s="90"/>
      <c r="H25" s="56"/>
      <c r="J25" s="55"/>
      <c r="O25" s="56"/>
      <c r="P25" s="57"/>
      <c r="Q25" s="56"/>
      <c r="R25" s="56"/>
      <c r="S25" s="56"/>
      <c r="T25" s="56"/>
      <c r="U25" s="56"/>
      <c r="V25" s="56"/>
      <c r="W25" s="57"/>
      <c r="X25" s="58"/>
      <c r="Y25" s="58"/>
      <c r="Z25" s="58"/>
      <c r="AB25" s="58"/>
      <c r="AC25" s="58"/>
      <c r="AD25" s="58"/>
    </row>
    <row r="26" spans="2:38" ht="21.75" thickBot="1" thickTop="1">
      <c r="B26" s="35"/>
      <c r="C26" s="75" t="s">
        <v>10</v>
      </c>
      <c r="D26" s="76" t="s">
        <v>8</v>
      </c>
      <c r="E26" s="76" t="s">
        <v>9</v>
      </c>
      <c r="F26" s="86"/>
      <c r="G26" s="91"/>
      <c r="H26" s="88"/>
      <c r="M26" s="40" t="e">
        <f t="shared" si="8"/>
        <v>#VALUE!</v>
      </c>
      <c r="N26" s="40" t="e">
        <f t="shared" si="9"/>
        <v>#VALUE!</v>
      </c>
      <c r="O26" s="56" t="e">
        <f t="shared" si="10"/>
        <v>#VALUE!</v>
      </c>
      <c r="P26" s="57"/>
      <c r="Q26" s="56" t="e">
        <f>IF(N26&lt;LOOKUP(E26,'Horario salida'!$B$2:$D$24),M26-1,M26)</f>
        <v>#VALUE!</v>
      </c>
      <c r="R26" s="56" t="e">
        <f>IF(N26&lt;LOOKUP(E26,'Horario salida'!$B$2:$D$24),N26+60,N26)</f>
        <v>#VALUE!</v>
      </c>
      <c r="S26" s="56" t="e">
        <f>IF(O26&lt;LOOKUP(E26,'Horario salida'!$B$2:$E$24),R26-1,R26)</f>
        <v>#VALUE!</v>
      </c>
      <c r="T26" s="56" t="e">
        <f>IF(O26&lt;LOOKUP(E26,'Horario salida'!$B$2:$E$24),O26+100,O26)</f>
        <v>#VALUE!</v>
      </c>
      <c r="U26" s="56"/>
      <c r="V26" s="56"/>
      <c r="W26" s="57"/>
      <c r="X26" s="58" t="e">
        <f>Q26-LOOKUP(E26,'Horario salida'!$B$2:$C$24)</f>
        <v>#VALUE!</v>
      </c>
      <c r="Y26" s="58" t="e">
        <f>S26-LOOKUP(E26,'Horario salida'!$B$2:$D$24)</f>
        <v>#VALUE!</v>
      </c>
      <c r="Z26" s="58" t="e">
        <f>T26-LOOKUP(E26,'Horario salida'!$B$2:$E$24)</f>
        <v>#VALUE!</v>
      </c>
      <c r="AB26" s="58" t="e">
        <f t="shared" si="11"/>
        <v>#VALUE!</v>
      </c>
      <c r="AC26" s="58" t="e">
        <f t="shared" si="12"/>
        <v>#VALUE!</v>
      </c>
      <c r="AD26" s="58" t="e">
        <f t="shared" si="13"/>
        <v>#VALUE!</v>
      </c>
      <c r="AE26" s="42"/>
      <c r="AL26" s="11"/>
    </row>
    <row r="27" spans="1:30" ht="13.5" thickTop="1">
      <c r="A27" s="19" t="s">
        <v>60</v>
      </c>
      <c r="B27" s="26" t="s">
        <v>2</v>
      </c>
      <c r="C27" s="62" t="s">
        <v>0</v>
      </c>
      <c r="D27" s="62" t="s">
        <v>1</v>
      </c>
      <c r="E27" s="62" t="s">
        <v>62</v>
      </c>
      <c r="F27" s="19" t="s">
        <v>6</v>
      </c>
      <c r="G27" s="27"/>
      <c r="H27" s="62" t="s">
        <v>7</v>
      </c>
      <c r="M27" s="40" t="e">
        <f t="shared" si="8"/>
        <v>#VALUE!</v>
      </c>
      <c r="N27" s="40" t="e">
        <f t="shared" si="9"/>
        <v>#VALUE!</v>
      </c>
      <c r="O27" s="56" t="e">
        <f t="shared" si="10"/>
        <v>#VALUE!</v>
      </c>
      <c r="P27" s="57"/>
      <c r="Q27" s="56" t="e">
        <f>IF(N27&lt;LOOKUP(E27,'Horario salida'!$B$2:$D$24),M27-1,M27)</f>
        <v>#VALUE!</v>
      </c>
      <c r="R27" s="56" t="e">
        <f>IF(N27&lt;LOOKUP(E27,'Horario salida'!$B$2:$D$24),N27+60,N27)</f>
        <v>#VALUE!</v>
      </c>
      <c r="S27" s="56" t="e">
        <f>IF(O27&lt;LOOKUP(E27,'Horario salida'!$B$2:$E$24),R27-1,R27)</f>
        <v>#VALUE!</v>
      </c>
      <c r="T27" s="56" t="e">
        <f>IF(O27&lt;LOOKUP(E27,'Horario salida'!$B$2:$E$24),O27+100,O27)</f>
        <v>#VALUE!</v>
      </c>
      <c r="U27" s="56"/>
      <c r="V27" s="56"/>
      <c r="W27" s="57"/>
      <c r="X27" s="58" t="e">
        <f>Q27-LOOKUP(E27,'Horario salida'!$B$2:$C$24)</f>
        <v>#VALUE!</v>
      </c>
      <c r="Y27" s="58" t="e">
        <f>S27-LOOKUP(E27,'Horario salida'!$B$2:$D$24)</f>
        <v>#VALUE!</v>
      </c>
      <c r="Z27" s="58" t="e">
        <f>T27-LOOKUP(E27,'Horario salida'!$B$2:$E$24)</f>
        <v>#VALUE!</v>
      </c>
      <c r="AB27" s="58" t="e">
        <f t="shared" si="11"/>
        <v>#VALUE!</v>
      </c>
      <c r="AC27" s="58" t="e">
        <f t="shared" si="12"/>
        <v>#VALUE!</v>
      </c>
      <c r="AD27" s="58" t="e">
        <f t="shared" si="13"/>
        <v>#VALUE!</v>
      </c>
    </row>
    <row r="28" spans="1:31" ht="12.75">
      <c r="A28" s="28">
        <v>33</v>
      </c>
      <c r="B28" s="37">
        <v>18</v>
      </c>
      <c r="C28" s="77" t="s">
        <v>71</v>
      </c>
      <c r="D28" s="72" t="s">
        <v>50</v>
      </c>
      <c r="E28" s="63" t="s">
        <v>25</v>
      </c>
      <c r="F28" s="30">
        <v>505162</v>
      </c>
      <c r="G28" s="27"/>
      <c r="H28" s="63" t="str">
        <f aca="true" t="shared" si="14" ref="H28:H41">IF(F28="D","DESCALIF.",IF(F28="A","ABANDONO",IF(F28="N","NO PRES.",CONCATENATE(AB28,":",AC28,":",AD28))))</f>
        <v>47:29:45</v>
      </c>
      <c r="J28" s="55">
        <f aca="true" t="shared" si="15" ref="J28:J41">LEN(F28)</f>
        <v>6</v>
      </c>
      <c r="M28" s="40">
        <f aca="true" t="shared" si="16" ref="M28:M41">VALUE(MID(F28,1,J28-4))</f>
        <v>50</v>
      </c>
      <c r="N28" s="40">
        <f aca="true" t="shared" si="17" ref="N28:N41">VALUE(MID(F28,J28-4+1,2))</f>
        <v>51</v>
      </c>
      <c r="O28" s="56">
        <f aca="true" t="shared" si="18" ref="O28:O41">VALUE(RIGHT(F28,2))</f>
        <v>62</v>
      </c>
      <c r="P28" s="57"/>
      <c r="Q28" s="56">
        <f>IF(N28&lt;LOOKUP(E28,'Horario salida'!$B$2:$D$24),M28-1,M28)</f>
        <v>50</v>
      </c>
      <c r="R28" s="56">
        <f>IF(N28&lt;LOOKUP(E28,'Horario salida'!$B$2:$D$24),N28+60,N28)</f>
        <v>51</v>
      </c>
      <c r="S28" s="56">
        <f>IF(O28&lt;LOOKUP(E28,'Horario salida'!$B$2:$E$24),R28-1,R28)</f>
        <v>51</v>
      </c>
      <c r="T28" s="56">
        <f>IF(O28&lt;LOOKUP(E28,'Horario salida'!$B$2:$E$24),O28+100,O28)</f>
        <v>62</v>
      </c>
      <c r="U28" s="56"/>
      <c r="V28" s="56"/>
      <c r="W28" s="57"/>
      <c r="X28" s="58">
        <f>Q28-LOOKUP(E28,'Horario salida'!$B$2:$C$24)</f>
        <v>47</v>
      </c>
      <c r="Y28" s="58">
        <f>S28-LOOKUP(E28,'Horario salida'!$B$2:$D$24)</f>
        <v>29</v>
      </c>
      <c r="Z28" s="58">
        <f>T28-LOOKUP(E28,'Horario salida'!$B$2:$E$24)</f>
        <v>45</v>
      </c>
      <c r="AB28" s="58" t="str">
        <f aca="true" t="shared" si="19" ref="AB28:AB41">TEXT(X28,"00")</f>
        <v>47</v>
      </c>
      <c r="AC28" s="58" t="str">
        <f aca="true" t="shared" si="20" ref="AC28:AC41">TEXT(Y28,"00")</f>
        <v>29</v>
      </c>
      <c r="AD28" s="58" t="str">
        <f aca="true" t="shared" si="21" ref="AD28:AD41">TEXT(Z28,"00")</f>
        <v>45</v>
      </c>
      <c r="AE28" s="59"/>
    </row>
    <row r="29" spans="1:31" ht="15.75">
      <c r="A29" s="28">
        <v>27</v>
      </c>
      <c r="B29" s="29">
        <v>22</v>
      </c>
      <c r="C29" s="71" t="s">
        <v>142</v>
      </c>
      <c r="D29" s="21" t="s">
        <v>141</v>
      </c>
      <c r="E29" s="63" t="s">
        <v>25</v>
      </c>
      <c r="F29" s="30">
        <v>512465</v>
      </c>
      <c r="G29" s="27"/>
      <c r="H29" s="63" t="str">
        <f t="shared" si="14"/>
        <v>48:02:48</v>
      </c>
      <c r="J29" s="55">
        <f t="shared" si="15"/>
        <v>6</v>
      </c>
      <c r="M29" s="40">
        <f t="shared" si="16"/>
        <v>51</v>
      </c>
      <c r="N29" s="40">
        <f t="shared" si="17"/>
        <v>24</v>
      </c>
      <c r="O29" s="56">
        <f t="shared" si="18"/>
        <v>65</v>
      </c>
      <c r="P29" s="57"/>
      <c r="Q29" s="56">
        <f>IF(N29&lt;LOOKUP(E29,'Horario salida'!$B$2:$D$24),M29-1,M29)</f>
        <v>51</v>
      </c>
      <c r="R29" s="56">
        <f>IF(N29&lt;LOOKUP(E29,'Horario salida'!$B$2:$D$24),N29+60,N29)</f>
        <v>24</v>
      </c>
      <c r="S29" s="56">
        <f>IF(O29&lt;LOOKUP(E29,'Horario salida'!$B$2:$E$24),R29-1,R29)</f>
        <v>24</v>
      </c>
      <c r="T29" s="56">
        <f>IF(O29&lt;LOOKUP(E29,'Horario salida'!$B$2:$E$24),O29+100,O29)</f>
        <v>65</v>
      </c>
      <c r="U29" s="56"/>
      <c r="V29" s="56"/>
      <c r="W29" s="57"/>
      <c r="X29" s="58">
        <f>Q29-LOOKUP(E29,'Horario salida'!$B$2:$C$24)</f>
        <v>48</v>
      </c>
      <c r="Y29" s="58">
        <f>S29-LOOKUP(E29,'Horario salida'!$B$2:$D$24)</f>
        <v>2</v>
      </c>
      <c r="Z29" s="58">
        <f>T29-LOOKUP(E29,'Horario salida'!$B$2:$E$24)</f>
        <v>48</v>
      </c>
      <c r="AB29" s="58" t="str">
        <f t="shared" si="19"/>
        <v>48</v>
      </c>
      <c r="AC29" s="58" t="str">
        <f t="shared" si="20"/>
        <v>02</v>
      </c>
      <c r="AD29" s="58" t="str">
        <f t="shared" si="21"/>
        <v>48</v>
      </c>
      <c r="AE29" s="59"/>
    </row>
    <row r="30" spans="1:31" ht="12.75">
      <c r="A30" s="28">
        <v>21</v>
      </c>
      <c r="B30" s="37">
        <v>19</v>
      </c>
      <c r="C30" s="77" t="s">
        <v>128</v>
      </c>
      <c r="D30" s="72" t="s">
        <v>52</v>
      </c>
      <c r="E30" s="63" t="s">
        <v>25</v>
      </c>
      <c r="F30" s="30">
        <v>540817</v>
      </c>
      <c r="G30" s="27"/>
      <c r="H30" s="63" t="str">
        <f t="shared" si="14"/>
        <v>50:46:00</v>
      </c>
      <c r="J30" s="55">
        <f t="shared" si="15"/>
        <v>6</v>
      </c>
      <c r="M30" s="40">
        <f t="shared" si="16"/>
        <v>54</v>
      </c>
      <c r="N30" s="40">
        <f t="shared" si="17"/>
        <v>8</v>
      </c>
      <c r="O30" s="56">
        <f t="shared" si="18"/>
        <v>17</v>
      </c>
      <c r="P30" s="57"/>
      <c r="Q30" s="56">
        <f>IF(N30&lt;LOOKUP(E30,'Horario salida'!$B$2:$D$24),M30-1,M30)</f>
        <v>53</v>
      </c>
      <c r="R30" s="56">
        <f>IF(N30&lt;LOOKUP(E30,'Horario salida'!$B$2:$D$24),N30+60,N30)</f>
        <v>68</v>
      </c>
      <c r="S30" s="56">
        <f>IF(O30&lt;LOOKUP(E30,'Horario salida'!$B$2:$E$24),R30-1,R30)</f>
        <v>68</v>
      </c>
      <c r="T30" s="56">
        <f>IF(O30&lt;LOOKUP(E30,'Horario salida'!$B$2:$E$24),O30+100,O30)</f>
        <v>17</v>
      </c>
      <c r="U30" s="56"/>
      <c r="V30" s="56"/>
      <c r="W30" s="57"/>
      <c r="X30" s="58">
        <f>Q30-LOOKUP(E30,'Horario salida'!$B$2:$C$24)</f>
        <v>50</v>
      </c>
      <c r="Y30" s="58">
        <f>S30-LOOKUP(E30,'Horario salida'!$B$2:$D$24)</f>
        <v>46</v>
      </c>
      <c r="Z30" s="58">
        <f>T30-LOOKUP(E30,'Horario salida'!$B$2:$E$24)</f>
        <v>0</v>
      </c>
      <c r="AB30" s="58" t="str">
        <f t="shared" si="19"/>
        <v>50</v>
      </c>
      <c r="AC30" s="58" t="str">
        <f t="shared" si="20"/>
        <v>46</v>
      </c>
      <c r="AD30" s="58" t="str">
        <f t="shared" si="21"/>
        <v>00</v>
      </c>
      <c r="AE30" s="59"/>
    </row>
    <row r="31" spans="1:30" ht="15.75">
      <c r="A31" s="28">
        <v>15</v>
      </c>
      <c r="B31" s="29">
        <v>30</v>
      </c>
      <c r="C31" s="71" t="s">
        <v>127</v>
      </c>
      <c r="D31" s="121" t="s">
        <v>57</v>
      </c>
      <c r="E31" s="63" t="s">
        <v>25</v>
      </c>
      <c r="F31" s="30">
        <v>540873</v>
      </c>
      <c r="G31" s="27"/>
      <c r="H31" s="63" t="str">
        <f t="shared" si="14"/>
        <v>50:46:56</v>
      </c>
      <c r="J31" s="55">
        <f t="shared" si="15"/>
        <v>6</v>
      </c>
      <c r="M31" s="40">
        <f t="shared" si="16"/>
        <v>54</v>
      </c>
      <c r="N31" s="40">
        <f t="shared" si="17"/>
        <v>8</v>
      </c>
      <c r="O31" s="56">
        <f t="shared" si="18"/>
        <v>73</v>
      </c>
      <c r="P31" s="57"/>
      <c r="Q31" s="56">
        <f>IF(N31&lt;LOOKUP(E31,'Horario salida'!$B$2:$D$24),M31-1,M31)</f>
        <v>53</v>
      </c>
      <c r="R31" s="56">
        <f>IF(N31&lt;LOOKUP(E31,'Horario salida'!$B$2:$D$24),N31+60,N31)</f>
        <v>68</v>
      </c>
      <c r="S31" s="56">
        <f>IF(O31&lt;LOOKUP(E31,'Horario salida'!$B$2:$E$24),R31-1,R31)</f>
        <v>68</v>
      </c>
      <c r="T31" s="56">
        <f>IF(O31&lt;LOOKUP(E31,'Horario salida'!$B$2:$E$24),O31+100,O31)</f>
        <v>73</v>
      </c>
      <c r="U31" s="56"/>
      <c r="V31" s="56"/>
      <c r="W31" s="57"/>
      <c r="X31" s="58">
        <f>Q31-LOOKUP(E31,'Horario salida'!$B$2:$C$24)</f>
        <v>50</v>
      </c>
      <c r="Y31" s="58">
        <f>S31-LOOKUP(E31,'Horario salida'!$B$2:$D$24)</f>
        <v>46</v>
      </c>
      <c r="Z31" s="58">
        <f>T31-LOOKUP(E31,'Horario salida'!$B$2:$E$24)</f>
        <v>56</v>
      </c>
      <c r="AB31" s="58" t="str">
        <f t="shared" si="19"/>
        <v>50</v>
      </c>
      <c r="AC31" s="58" t="str">
        <f t="shared" si="20"/>
        <v>46</v>
      </c>
      <c r="AD31" s="58" t="str">
        <f t="shared" si="21"/>
        <v>56</v>
      </c>
    </row>
    <row r="32" spans="1:30" ht="15.75">
      <c r="A32" s="28">
        <v>14</v>
      </c>
      <c r="B32" s="29">
        <v>23</v>
      </c>
      <c r="C32" s="71" t="s">
        <v>130</v>
      </c>
      <c r="D32" s="121" t="s">
        <v>55</v>
      </c>
      <c r="E32" s="63" t="s">
        <v>25</v>
      </c>
      <c r="F32" s="30">
        <v>540941</v>
      </c>
      <c r="G32" s="27"/>
      <c r="H32" s="63" t="str">
        <f t="shared" si="14"/>
        <v>50:47:24</v>
      </c>
      <c r="J32" s="55">
        <f t="shared" si="15"/>
        <v>6</v>
      </c>
      <c r="M32" s="40">
        <f t="shared" si="16"/>
        <v>54</v>
      </c>
      <c r="N32" s="40">
        <f t="shared" si="17"/>
        <v>9</v>
      </c>
      <c r="O32" s="56">
        <f t="shared" si="18"/>
        <v>41</v>
      </c>
      <c r="P32" s="57"/>
      <c r="Q32" s="56">
        <f>IF(N32&lt;LOOKUP(E32,'Horario salida'!$B$2:$D$24),M32-1,M32)</f>
        <v>53</v>
      </c>
      <c r="R32" s="56">
        <f>IF(N32&lt;LOOKUP(E32,'Horario salida'!$B$2:$D$24),N32+60,N32)</f>
        <v>69</v>
      </c>
      <c r="S32" s="56">
        <f>IF(O32&lt;LOOKUP(E32,'Horario salida'!$B$2:$E$24),R32-1,R32)</f>
        <v>69</v>
      </c>
      <c r="T32" s="56">
        <f>IF(O32&lt;LOOKUP(E32,'Horario salida'!$B$2:$E$24),O32+100,O32)</f>
        <v>41</v>
      </c>
      <c r="U32" s="56"/>
      <c r="V32" s="56"/>
      <c r="W32" s="57"/>
      <c r="X32" s="58">
        <f>Q32-LOOKUP(E32,'Horario salida'!$B$2:$C$24)</f>
        <v>50</v>
      </c>
      <c r="Y32" s="58">
        <f>S32-LOOKUP(E32,'Horario salida'!$B$2:$D$24)</f>
        <v>47</v>
      </c>
      <c r="Z32" s="58">
        <f>T32-LOOKUP(E32,'Horario salida'!$B$2:$E$24)</f>
        <v>24</v>
      </c>
      <c r="AB32" s="58" t="str">
        <f t="shared" si="19"/>
        <v>50</v>
      </c>
      <c r="AC32" s="58" t="str">
        <f t="shared" si="20"/>
        <v>47</v>
      </c>
      <c r="AD32" s="58" t="str">
        <f t="shared" si="21"/>
        <v>24</v>
      </c>
    </row>
    <row r="33" spans="1:30" ht="15.75">
      <c r="A33" s="28">
        <v>13</v>
      </c>
      <c r="B33" s="37">
        <v>24</v>
      </c>
      <c r="C33" s="77" t="s">
        <v>138</v>
      </c>
      <c r="D33" s="71" t="s">
        <v>59</v>
      </c>
      <c r="E33" s="63" t="s">
        <v>25</v>
      </c>
      <c r="F33" s="30">
        <v>563691</v>
      </c>
      <c r="G33" s="27"/>
      <c r="H33" s="63" t="str">
        <f t="shared" si="14"/>
        <v>53:14:74</v>
      </c>
      <c r="J33" s="55">
        <f t="shared" si="15"/>
        <v>6</v>
      </c>
      <c r="M33" s="40">
        <f t="shared" si="16"/>
        <v>56</v>
      </c>
      <c r="N33" s="40">
        <f t="shared" si="17"/>
        <v>36</v>
      </c>
      <c r="O33" s="56">
        <f t="shared" si="18"/>
        <v>91</v>
      </c>
      <c r="P33" s="57"/>
      <c r="Q33" s="56">
        <f>IF(N33&lt;LOOKUP(E33,'Horario salida'!$B$2:$D$24),M33-1,M33)</f>
        <v>56</v>
      </c>
      <c r="R33" s="56">
        <f>IF(N33&lt;LOOKUP(E33,'Horario salida'!$B$2:$D$24),N33+60,N33)</f>
        <v>36</v>
      </c>
      <c r="S33" s="56">
        <f>IF(O33&lt;LOOKUP(E33,'Horario salida'!$B$2:$E$24),R33-1,R33)</f>
        <v>36</v>
      </c>
      <c r="T33" s="56">
        <f>IF(O33&lt;LOOKUP(E33,'Horario salida'!$B$2:$E$24),O33+100,O33)</f>
        <v>91</v>
      </c>
      <c r="U33" s="56"/>
      <c r="V33" s="56"/>
      <c r="W33" s="57"/>
      <c r="X33" s="58">
        <f>Q33-LOOKUP(E33,'Horario salida'!$B$2:$C$24)</f>
        <v>53</v>
      </c>
      <c r="Y33" s="58">
        <f>S33-LOOKUP(E33,'Horario salida'!$B$2:$D$24)</f>
        <v>14</v>
      </c>
      <c r="Z33" s="58">
        <f>T33-LOOKUP(E33,'Horario salida'!$B$2:$E$24)</f>
        <v>74</v>
      </c>
      <c r="AB33" s="58" t="str">
        <f t="shared" si="19"/>
        <v>53</v>
      </c>
      <c r="AC33" s="58" t="str">
        <f t="shared" si="20"/>
        <v>14</v>
      </c>
      <c r="AD33" s="58" t="str">
        <f t="shared" si="21"/>
        <v>74</v>
      </c>
    </row>
    <row r="34" spans="1:30" ht="15.75">
      <c r="A34" s="28">
        <v>12</v>
      </c>
      <c r="B34" s="29">
        <v>26</v>
      </c>
      <c r="C34" s="71" t="s">
        <v>111</v>
      </c>
      <c r="D34" s="71" t="s">
        <v>58</v>
      </c>
      <c r="E34" s="63" t="s">
        <v>25</v>
      </c>
      <c r="F34" s="30">
        <v>583278</v>
      </c>
      <c r="G34" s="27"/>
      <c r="H34" s="63" t="str">
        <f t="shared" si="14"/>
        <v>55:10:61</v>
      </c>
      <c r="J34" s="55">
        <f t="shared" si="15"/>
        <v>6</v>
      </c>
      <c r="M34" s="40">
        <f t="shared" si="16"/>
        <v>58</v>
      </c>
      <c r="N34" s="40">
        <f t="shared" si="17"/>
        <v>32</v>
      </c>
      <c r="O34" s="56">
        <f t="shared" si="18"/>
        <v>78</v>
      </c>
      <c r="P34" s="57"/>
      <c r="Q34" s="56">
        <f>IF(N34&lt;LOOKUP(E34,'Horario salida'!$B$2:$D$24),M34-1,M34)</f>
        <v>58</v>
      </c>
      <c r="R34" s="56">
        <f>IF(N34&lt;LOOKUP(E34,'Horario salida'!$B$2:$D$24),N34+60,N34)</f>
        <v>32</v>
      </c>
      <c r="S34" s="56">
        <f>IF(O34&lt;LOOKUP(E34,'Horario salida'!$B$2:$E$24),R34-1,R34)</f>
        <v>32</v>
      </c>
      <c r="T34" s="56">
        <f>IF(O34&lt;LOOKUP(E34,'Horario salida'!$B$2:$E$24),O34+100,O34)</f>
        <v>78</v>
      </c>
      <c r="U34" s="56"/>
      <c r="V34" s="56"/>
      <c r="W34" s="57"/>
      <c r="X34" s="58">
        <f>Q34-LOOKUP(E34,'Horario salida'!$B$2:$C$24)</f>
        <v>55</v>
      </c>
      <c r="Y34" s="58">
        <f>S34-LOOKUP(E34,'Horario salida'!$B$2:$D$24)</f>
        <v>10</v>
      </c>
      <c r="Z34" s="58">
        <f>T34-LOOKUP(E34,'Horario salida'!$B$2:$E$24)</f>
        <v>61</v>
      </c>
      <c r="AB34" s="58" t="str">
        <f t="shared" si="19"/>
        <v>55</v>
      </c>
      <c r="AC34" s="58" t="str">
        <f t="shared" si="20"/>
        <v>10</v>
      </c>
      <c r="AD34" s="58" t="str">
        <f t="shared" si="21"/>
        <v>61</v>
      </c>
    </row>
    <row r="35" spans="1:30" ht="15.75">
      <c r="A35" s="28">
        <v>11</v>
      </c>
      <c r="B35" s="29">
        <v>6</v>
      </c>
      <c r="C35" s="77" t="s">
        <v>159</v>
      </c>
      <c r="D35" s="71" t="s">
        <v>56</v>
      </c>
      <c r="E35" s="63" t="s">
        <v>25</v>
      </c>
      <c r="F35" s="30">
        <v>603221</v>
      </c>
      <c r="G35" s="27"/>
      <c r="H35" s="63" t="str">
        <f t="shared" si="14"/>
        <v>57:10:04</v>
      </c>
      <c r="J35" s="55">
        <f t="shared" si="15"/>
        <v>6</v>
      </c>
      <c r="M35" s="40">
        <f t="shared" si="16"/>
        <v>60</v>
      </c>
      <c r="N35" s="40">
        <f t="shared" si="17"/>
        <v>32</v>
      </c>
      <c r="O35" s="56">
        <f t="shared" si="18"/>
        <v>21</v>
      </c>
      <c r="P35" s="57"/>
      <c r="Q35" s="56">
        <f>IF(N35&lt;LOOKUP(E35,'Horario salida'!$B$2:$D$24),M35-1,M35)</f>
        <v>60</v>
      </c>
      <c r="R35" s="56">
        <f>IF(N35&lt;LOOKUP(E35,'Horario salida'!$B$2:$D$24),N35+60,N35)</f>
        <v>32</v>
      </c>
      <c r="S35" s="56">
        <f>IF(O35&lt;LOOKUP(E35,'Horario salida'!$B$2:$E$24),R35-1,R35)</f>
        <v>32</v>
      </c>
      <c r="T35" s="56">
        <f>IF(O35&lt;LOOKUP(E35,'Horario salida'!$B$2:$E$24),O35+100,O35)</f>
        <v>21</v>
      </c>
      <c r="U35" s="56"/>
      <c r="V35" s="56"/>
      <c r="W35" s="57"/>
      <c r="X35" s="58">
        <f>Q35-LOOKUP(E35,'Horario salida'!$B$2:$C$24)</f>
        <v>57</v>
      </c>
      <c r="Y35" s="58">
        <f>S35-LOOKUP(E35,'Horario salida'!$B$2:$D$24)</f>
        <v>10</v>
      </c>
      <c r="Z35" s="58">
        <f>T35-LOOKUP(E35,'Horario salida'!$B$2:$E$24)</f>
        <v>4</v>
      </c>
      <c r="AB35" s="58" t="str">
        <f t="shared" si="19"/>
        <v>57</v>
      </c>
      <c r="AC35" s="58" t="str">
        <f t="shared" si="20"/>
        <v>10</v>
      </c>
      <c r="AD35" s="58" t="str">
        <f t="shared" si="21"/>
        <v>04</v>
      </c>
    </row>
    <row r="36" spans="1:30" ht="12.75">
      <c r="A36" s="28"/>
      <c r="B36" s="29">
        <v>25</v>
      </c>
      <c r="C36" s="77" t="s">
        <v>72</v>
      </c>
      <c r="D36" s="72" t="s">
        <v>50</v>
      </c>
      <c r="E36" s="63" t="s">
        <v>25</v>
      </c>
      <c r="F36" s="30">
        <v>613715</v>
      </c>
      <c r="G36" s="27"/>
      <c r="H36" s="63" t="str">
        <f t="shared" si="14"/>
        <v>58:14:98</v>
      </c>
      <c r="J36" s="55">
        <f t="shared" si="15"/>
        <v>6</v>
      </c>
      <c r="M36" s="40">
        <f t="shared" si="16"/>
        <v>61</v>
      </c>
      <c r="N36" s="40">
        <f t="shared" si="17"/>
        <v>37</v>
      </c>
      <c r="O36" s="56">
        <f t="shared" si="18"/>
        <v>15</v>
      </c>
      <c r="P36" s="57"/>
      <c r="Q36" s="56">
        <f>IF(N36&lt;LOOKUP(E36,'Horario salida'!$B$2:$D$24),M36-1,M36)</f>
        <v>61</v>
      </c>
      <c r="R36" s="56">
        <f>IF(N36&lt;LOOKUP(E36,'Horario salida'!$B$2:$D$24),N36+60,N36)</f>
        <v>37</v>
      </c>
      <c r="S36" s="56">
        <f>IF(O36&lt;LOOKUP(E36,'Horario salida'!$B$2:$E$24),R36-1,R36)</f>
        <v>36</v>
      </c>
      <c r="T36" s="56">
        <f>IF(O36&lt;LOOKUP(E36,'Horario salida'!$B$2:$E$24),O36+100,O36)</f>
        <v>115</v>
      </c>
      <c r="U36" s="56"/>
      <c r="V36" s="56"/>
      <c r="W36" s="57"/>
      <c r="X36" s="58">
        <f>Q36-LOOKUP(E36,'Horario salida'!$B$2:$C$24)</f>
        <v>58</v>
      </c>
      <c r="Y36" s="58">
        <f>S36-LOOKUP(E36,'Horario salida'!$B$2:$D$24)</f>
        <v>14</v>
      </c>
      <c r="Z36" s="58">
        <f>T36-LOOKUP(E36,'Horario salida'!$B$2:$E$24)</f>
        <v>98</v>
      </c>
      <c r="AB36" s="58" t="str">
        <f t="shared" si="19"/>
        <v>58</v>
      </c>
      <c r="AC36" s="58" t="str">
        <f t="shared" si="20"/>
        <v>14</v>
      </c>
      <c r="AD36" s="58" t="str">
        <f t="shared" si="21"/>
        <v>98</v>
      </c>
    </row>
    <row r="37" spans="1:31" ht="15.75">
      <c r="A37" s="28">
        <v>9</v>
      </c>
      <c r="B37" s="29">
        <v>31</v>
      </c>
      <c r="C37" s="71" t="s">
        <v>150</v>
      </c>
      <c r="D37" s="71" t="s">
        <v>151</v>
      </c>
      <c r="E37" s="63" t="s">
        <v>25</v>
      </c>
      <c r="F37" s="30">
        <v>614870</v>
      </c>
      <c r="G37" s="27"/>
      <c r="H37" s="63" t="str">
        <f t="shared" si="14"/>
        <v>58:26:53</v>
      </c>
      <c r="J37" s="55">
        <f t="shared" si="15"/>
        <v>6</v>
      </c>
      <c r="M37" s="40">
        <f t="shared" si="16"/>
        <v>61</v>
      </c>
      <c r="N37" s="40">
        <f t="shared" si="17"/>
        <v>48</v>
      </c>
      <c r="O37" s="56">
        <f t="shared" si="18"/>
        <v>70</v>
      </c>
      <c r="P37" s="57"/>
      <c r="Q37" s="56">
        <f>IF(N37&lt;LOOKUP(E37,'Horario salida'!$B$2:$D$24),M37-1,M37)</f>
        <v>61</v>
      </c>
      <c r="R37" s="56">
        <f>IF(N37&lt;LOOKUP(E37,'Horario salida'!$B$2:$D$24),N37+60,N37)</f>
        <v>48</v>
      </c>
      <c r="S37" s="56">
        <f>IF(O37&lt;LOOKUP(E37,'Horario salida'!$B$2:$E$24),R37-1,R37)</f>
        <v>48</v>
      </c>
      <c r="T37" s="56">
        <f>IF(O37&lt;LOOKUP(E37,'Horario salida'!$B$2:$E$24),O37+100,O37)</f>
        <v>70</v>
      </c>
      <c r="U37" s="56"/>
      <c r="V37" s="56"/>
      <c r="W37" s="57"/>
      <c r="X37" s="58">
        <f>Q37-LOOKUP(E37,'Horario salida'!$B$2:$C$24)</f>
        <v>58</v>
      </c>
      <c r="Y37" s="58">
        <f>S37-LOOKUP(E37,'Horario salida'!$B$2:$D$24)</f>
        <v>26</v>
      </c>
      <c r="Z37" s="58">
        <f>T37-LOOKUP(E37,'Horario salida'!$B$2:$E$24)</f>
        <v>53</v>
      </c>
      <c r="AB37" s="58" t="str">
        <f t="shared" si="19"/>
        <v>58</v>
      </c>
      <c r="AC37" s="58" t="str">
        <f t="shared" si="20"/>
        <v>26</v>
      </c>
      <c r="AD37" s="58" t="str">
        <f t="shared" si="21"/>
        <v>53</v>
      </c>
      <c r="AE37" s="59"/>
    </row>
    <row r="38" spans="1:31" ht="15.75">
      <c r="A38" s="101"/>
      <c r="B38" s="102">
        <v>29</v>
      </c>
      <c r="C38" s="106" t="s">
        <v>126</v>
      </c>
      <c r="D38" s="106" t="s">
        <v>56</v>
      </c>
      <c r="E38" s="104" t="s">
        <v>25</v>
      </c>
      <c r="F38" s="105">
        <v>623875</v>
      </c>
      <c r="G38" s="85"/>
      <c r="H38" s="104" t="str">
        <f t="shared" si="14"/>
        <v>59:16:58</v>
      </c>
      <c r="J38" s="55">
        <f t="shared" si="15"/>
        <v>6</v>
      </c>
      <c r="M38" s="40">
        <f t="shared" si="16"/>
        <v>62</v>
      </c>
      <c r="N38" s="40">
        <f t="shared" si="17"/>
        <v>38</v>
      </c>
      <c r="O38" s="56">
        <f t="shared" si="18"/>
        <v>75</v>
      </c>
      <c r="P38" s="57"/>
      <c r="Q38" s="56">
        <f>IF(N38&lt;LOOKUP(E38,'Horario salida'!$B$2:$D$24),M38-1,M38)</f>
        <v>62</v>
      </c>
      <c r="R38" s="56">
        <f>IF(N38&lt;LOOKUP(E38,'Horario salida'!$B$2:$D$24),N38+60,N38)</f>
        <v>38</v>
      </c>
      <c r="S38" s="56">
        <f>IF(O38&lt;LOOKUP(E38,'Horario salida'!$B$2:$E$24),R38-1,R38)</f>
        <v>38</v>
      </c>
      <c r="T38" s="56">
        <f>IF(O38&lt;LOOKUP(E38,'Horario salida'!$B$2:$E$24),O38+100,O38)</f>
        <v>75</v>
      </c>
      <c r="U38" s="56"/>
      <c r="V38" s="56"/>
      <c r="W38" s="57"/>
      <c r="X38" s="58">
        <f>Q38-LOOKUP(E38,'Horario salida'!$B$2:$C$24)</f>
        <v>59</v>
      </c>
      <c r="Y38" s="58">
        <f>S38-LOOKUP(E38,'Horario salida'!$B$2:$D$24)</f>
        <v>16</v>
      </c>
      <c r="Z38" s="58">
        <f>T38-LOOKUP(E38,'Horario salida'!$B$2:$E$24)</f>
        <v>58</v>
      </c>
      <c r="AB38" s="58" t="str">
        <f t="shared" si="19"/>
        <v>59</v>
      </c>
      <c r="AC38" s="58" t="str">
        <f t="shared" si="20"/>
        <v>16</v>
      </c>
      <c r="AD38" s="58" t="str">
        <f t="shared" si="21"/>
        <v>58</v>
      </c>
      <c r="AE38" s="59"/>
    </row>
    <row r="39" spans="1:31" ht="15.75">
      <c r="A39" s="28">
        <v>7</v>
      </c>
      <c r="B39" s="29">
        <v>21</v>
      </c>
      <c r="C39" s="71" t="s">
        <v>132</v>
      </c>
      <c r="D39" s="21" t="s">
        <v>131</v>
      </c>
      <c r="E39" s="63" t="s">
        <v>25</v>
      </c>
      <c r="F39" s="30">
        <v>625151</v>
      </c>
      <c r="G39" s="27"/>
      <c r="H39" s="63" t="str">
        <f t="shared" si="14"/>
        <v>59:29:34</v>
      </c>
      <c r="J39" s="55">
        <f t="shared" si="15"/>
        <v>6</v>
      </c>
      <c r="M39" s="40">
        <f t="shared" si="16"/>
        <v>62</v>
      </c>
      <c r="N39" s="40">
        <f t="shared" si="17"/>
        <v>51</v>
      </c>
      <c r="O39" s="56">
        <f t="shared" si="18"/>
        <v>51</v>
      </c>
      <c r="P39" s="57"/>
      <c r="Q39" s="56">
        <f>IF(N39&lt;LOOKUP(E39,'Horario salida'!$B$2:$D$24),M39-1,M39)</f>
        <v>62</v>
      </c>
      <c r="R39" s="56">
        <f>IF(N39&lt;LOOKUP(E39,'Horario salida'!$B$2:$D$24),N39+60,N39)</f>
        <v>51</v>
      </c>
      <c r="S39" s="56">
        <f>IF(O39&lt;LOOKUP(E39,'Horario salida'!$B$2:$E$24),R39-1,R39)</f>
        <v>51</v>
      </c>
      <c r="T39" s="56">
        <f>IF(O39&lt;LOOKUP(E39,'Horario salida'!$B$2:$E$24),O39+100,O39)</f>
        <v>51</v>
      </c>
      <c r="U39" s="56"/>
      <c r="V39" s="56"/>
      <c r="W39" s="57"/>
      <c r="X39" s="58">
        <f>Q39-LOOKUP(E39,'Horario salida'!$B$2:$C$24)</f>
        <v>59</v>
      </c>
      <c r="Y39" s="58">
        <f>S39-LOOKUP(E39,'Horario salida'!$B$2:$D$24)</f>
        <v>29</v>
      </c>
      <c r="Z39" s="58">
        <f>T39-LOOKUP(E39,'Horario salida'!$B$2:$E$24)</f>
        <v>34</v>
      </c>
      <c r="AB39" s="58" t="str">
        <f t="shared" si="19"/>
        <v>59</v>
      </c>
      <c r="AC39" s="58" t="str">
        <f t="shared" si="20"/>
        <v>29</v>
      </c>
      <c r="AD39" s="58" t="str">
        <f t="shared" si="21"/>
        <v>34</v>
      </c>
      <c r="AE39" s="59"/>
    </row>
    <row r="40" spans="1:31" ht="16.5" thickBot="1">
      <c r="A40" s="122"/>
      <c r="B40" s="123">
        <v>27</v>
      </c>
      <c r="C40" s="124" t="s">
        <v>112</v>
      </c>
      <c r="D40" s="124" t="s">
        <v>58</v>
      </c>
      <c r="E40" s="125" t="s">
        <v>25</v>
      </c>
      <c r="F40" s="126">
        <v>683660</v>
      </c>
      <c r="G40" s="127"/>
      <c r="H40" s="125" t="str">
        <f t="shared" si="14"/>
        <v>65:14:43</v>
      </c>
      <c r="J40" s="55">
        <f t="shared" si="15"/>
        <v>6</v>
      </c>
      <c r="M40" s="40">
        <f t="shared" si="16"/>
        <v>68</v>
      </c>
      <c r="N40" s="40">
        <f t="shared" si="17"/>
        <v>36</v>
      </c>
      <c r="O40" s="56">
        <f t="shared" si="18"/>
        <v>60</v>
      </c>
      <c r="P40" s="57"/>
      <c r="Q40" s="56">
        <f>IF(N40&lt;LOOKUP(E40,'Horario salida'!$B$2:$D$24),M40-1,M40)</f>
        <v>68</v>
      </c>
      <c r="R40" s="56">
        <f>IF(N40&lt;LOOKUP(E40,'Horario salida'!$B$2:$D$24),N40+60,N40)</f>
        <v>36</v>
      </c>
      <c r="S40" s="56">
        <f>IF(O40&lt;LOOKUP(E40,'Horario salida'!$B$2:$E$24),R40-1,R40)</f>
        <v>36</v>
      </c>
      <c r="T40" s="56">
        <f>IF(O40&lt;LOOKUP(E40,'Horario salida'!$B$2:$E$24),O40+100,O40)</f>
        <v>60</v>
      </c>
      <c r="U40" s="56"/>
      <c r="V40" s="56"/>
      <c r="W40" s="57"/>
      <c r="X40" s="58">
        <f>Q40-LOOKUP(E40,'Horario salida'!$B$2:$C$24)</f>
        <v>65</v>
      </c>
      <c r="Y40" s="58">
        <f>S40-LOOKUP(E40,'Horario salida'!$B$2:$D$24)</f>
        <v>14</v>
      </c>
      <c r="Z40" s="58">
        <f>T40-LOOKUP(E40,'Horario salida'!$B$2:$E$24)</f>
        <v>43</v>
      </c>
      <c r="AB40" s="58" t="str">
        <f t="shared" si="19"/>
        <v>65</v>
      </c>
      <c r="AC40" s="58" t="str">
        <f t="shared" si="20"/>
        <v>14</v>
      </c>
      <c r="AD40" s="58" t="str">
        <f t="shared" si="21"/>
        <v>43</v>
      </c>
      <c r="AE40" s="59"/>
    </row>
    <row r="41" spans="1:31" ht="12.75">
      <c r="A41" s="101"/>
      <c r="B41" s="102">
        <v>28</v>
      </c>
      <c r="C41" s="107" t="s">
        <v>135</v>
      </c>
      <c r="D41" s="52" t="s">
        <v>51</v>
      </c>
      <c r="E41" s="104" t="s">
        <v>25</v>
      </c>
      <c r="F41" s="105">
        <v>744846</v>
      </c>
      <c r="G41" s="85"/>
      <c r="H41" s="104" t="str">
        <f t="shared" si="14"/>
        <v>71:26:29</v>
      </c>
      <c r="J41" s="55">
        <f t="shared" si="15"/>
        <v>6</v>
      </c>
      <c r="M41" s="40">
        <f t="shared" si="16"/>
        <v>74</v>
      </c>
      <c r="N41" s="40">
        <f t="shared" si="17"/>
        <v>48</v>
      </c>
      <c r="O41" s="56">
        <f t="shared" si="18"/>
        <v>46</v>
      </c>
      <c r="P41" s="57"/>
      <c r="Q41" s="56">
        <f>IF(N41&lt;LOOKUP(E41,'Horario salida'!$B$2:$D$24),M41-1,M41)</f>
        <v>74</v>
      </c>
      <c r="R41" s="56">
        <f>IF(N41&lt;LOOKUP(E41,'Horario salida'!$B$2:$D$24),N41+60,N41)</f>
        <v>48</v>
      </c>
      <c r="S41" s="56">
        <f>IF(O41&lt;LOOKUP(E41,'Horario salida'!$B$2:$E$24),R41-1,R41)</f>
        <v>48</v>
      </c>
      <c r="T41" s="56">
        <f>IF(O41&lt;LOOKUP(E41,'Horario salida'!$B$2:$E$24),O41+100,O41)</f>
        <v>46</v>
      </c>
      <c r="U41" s="56"/>
      <c r="V41" s="56"/>
      <c r="W41" s="57"/>
      <c r="X41" s="58">
        <f>Q41-LOOKUP(E41,'Horario salida'!$B$2:$C$24)</f>
        <v>71</v>
      </c>
      <c r="Y41" s="58">
        <f>S41-LOOKUP(E41,'Horario salida'!$B$2:$D$24)</f>
        <v>26</v>
      </c>
      <c r="Z41" s="58">
        <f>T41-LOOKUP(E41,'Horario salida'!$B$2:$E$24)</f>
        <v>29</v>
      </c>
      <c r="AB41" s="58" t="str">
        <f t="shared" si="19"/>
        <v>71</v>
      </c>
      <c r="AC41" s="58" t="str">
        <f t="shared" si="20"/>
        <v>26</v>
      </c>
      <c r="AD41" s="58" t="str">
        <f t="shared" si="21"/>
        <v>29</v>
      </c>
      <c r="AE41" s="59"/>
    </row>
    <row r="42" spans="2:30" ht="13.5" customHeight="1">
      <c r="B42" s="31"/>
      <c r="C42" s="73"/>
      <c r="D42" s="73"/>
      <c r="E42" s="74"/>
      <c r="F42" s="36" t="s">
        <v>17</v>
      </c>
      <c r="G42" s="90"/>
      <c r="H42" s="56"/>
      <c r="J42" s="55">
        <f>LEN(F42)</f>
        <v>0</v>
      </c>
      <c r="M42" s="40" t="e">
        <f aca="true" t="shared" si="22" ref="M42:M49">VALUE(MID(F42,1,J42-4))</f>
        <v>#VALUE!</v>
      </c>
      <c r="N42" s="40" t="e">
        <f aca="true" t="shared" si="23" ref="N42:N49">VALUE(MID(F42,J42-4+1,2))</f>
        <v>#VALUE!</v>
      </c>
      <c r="O42" s="56" t="e">
        <f aca="true" t="shared" si="24" ref="O42:O49">VALUE(RIGHT(F42,2))</f>
        <v>#VALUE!</v>
      </c>
      <c r="P42" s="57"/>
      <c r="Q42" s="56" t="e">
        <f>IF(N42&lt;LOOKUP(E42,'Horario salida'!$B$2:$D$24),M42-1,M42)</f>
        <v>#VALUE!</v>
      </c>
      <c r="R42" s="56" t="e">
        <f>IF(N42&lt;LOOKUP(E42,'Horario salida'!$B$2:$D$24),N42+60,N42)</f>
        <v>#VALUE!</v>
      </c>
      <c r="S42" s="56" t="e">
        <f>IF(O42&lt;LOOKUP(E42,'Horario salida'!$B$2:$E$24),R42-1,R42)</f>
        <v>#VALUE!</v>
      </c>
      <c r="T42" s="56" t="e">
        <f>IF(O42&lt;LOOKUP(E42,'Horario salida'!$B$2:$E$24),O42+100,O42)</f>
        <v>#VALUE!</v>
      </c>
      <c r="U42" s="56"/>
      <c r="V42" s="56"/>
      <c r="W42" s="57"/>
      <c r="X42" s="58" t="e">
        <f>Q42-LOOKUP(E42,'Horario salida'!$B$2:$C$24)</f>
        <v>#VALUE!</v>
      </c>
      <c r="Y42" s="58" t="e">
        <f>S42-LOOKUP(E42,'Horario salida'!$B$2:$D$24)</f>
        <v>#VALUE!</v>
      </c>
      <c r="Z42" s="58" t="e">
        <f>T42-LOOKUP(E42,'Horario salida'!$B$2:$E$24)</f>
        <v>#VALUE!</v>
      </c>
      <c r="AB42" s="58" t="e">
        <f aca="true" t="shared" si="25" ref="AB42:AB49">TEXT(X42,"00")</f>
        <v>#VALUE!</v>
      </c>
      <c r="AC42" s="58" t="e">
        <f aca="true" t="shared" si="26" ref="AC42:AC49">TEXT(Y42,"00")</f>
        <v>#VALUE!</v>
      </c>
      <c r="AD42" s="58" t="e">
        <f aca="true" t="shared" si="27" ref="AD42:AD49">TEXT(Z42,"00")</f>
        <v>#VALUE!</v>
      </c>
    </row>
    <row r="43" spans="2:30" ht="13.5" customHeight="1" thickBot="1">
      <c r="B43" s="31"/>
      <c r="C43" s="73"/>
      <c r="D43" s="73"/>
      <c r="E43" s="74"/>
      <c r="F43" s="34"/>
      <c r="G43" s="90"/>
      <c r="H43" s="56"/>
      <c r="J43" s="55"/>
      <c r="O43" s="56"/>
      <c r="P43" s="57"/>
      <c r="Q43" s="56"/>
      <c r="R43" s="56"/>
      <c r="S43" s="56"/>
      <c r="T43" s="56"/>
      <c r="U43" s="56"/>
      <c r="V43" s="56"/>
      <c r="W43" s="57"/>
      <c r="X43" s="58"/>
      <c r="Y43" s="58"/>
      <c r="Z43" s="58"/>
      <c r="AB43" s="58"/>
      <c r="AC43" s="58"/>
      <c r="AD43" s="58"/>
    </row>
    <row r="44" spans="2:31" ht="21.75" thickBot="1" thickTop="1">
      <c r="B44" s="16"/>
      <c r="C44" s="75" t="s">
        <v>10</v>
      </c>
      <c r="D44" s="76" t="s">
        <v>11</v>
      </c>
      <c r="E44" s="76" t="s">
        <v>9</v>
      </c>
      <c r="F44" s="86"/>
      <c r="G44" s="91"/>
      <c r="H44" s="88"/>
      <c r="J44" s="55">
        <f aca="true" t="shared" si="28" ref="J44:J52">LEN(F44)</f>
        <v>0</v>
      </c>
      <c r="M44" s="40" t="e">
        <f t="shared" si="22"/>
        <v>#VALUE!</v>
      </c>
      <c r="N44" s="40" t="e">
        <f t="shared" si="23"/>
        <v>#VALUE!</v>
      </c>
      <c r="O44" s="56" t="e">
        <f t="shared" si="24"/>
        <v>#VALUE!</v>
      </c>
      <c r="P44" s="57"/>
      <c r="Q44" s="56" t="e">
        <f>IF(N44&lt;LOOKUP(E44,'Horario salida'!$B$2:$D$24),M44-1,M44)</f>
        <v>#VALUE!</v>
      </c>
      <c r="R44" s="56" t="e">
        <f>IF(N44&lt;LOOKUP(E44,'Horario salida'!$B$2:$D$24),N44+60,N44)</f>
        <v>#VALUE!</v>
      </c>
      <c r="S44" s="56" t="e">
        <f>IF(O44&lt;LOOKUP(E44,'Horario salida'!$B$2:$E$24),R44-1,R44)</f>
        <v>#VALUE!</v>
      </c>
      <c r="T44" s="56" t="e">
        <f>IF(O44&lt;LOOKUP(E44,'Horario salida'!$B$2:$E$24),O44+100,O44)</f>
        <v>#VALUE!</v>
      </c>
      <c r="U44" s="56"/>
      <c r="V44" s="56"/>
      <c r="W44" s="57"/>
      <c r="X44" s="58" t="e">
        <f>Q44-LOOKUP(E44,'Horario salida'!$B$2:$C$24)</f>
        <v>#VALUE!</v>
      </c>
      <c r="Y44" s="58" t="e">
        <f>S44-LOOKUP(E44,'Horario salida'!$B$2:$D$24)</f>
        <v>#VALUE!</v>
      </c>
      <c r="Z44" s="58" t="e">
        <f>T44-LOOKUP(E44,'Horario salida'!$B$2:$E$24)</f>
        <v>#VALUE!</v>
      </c>
      <c r="AB44" s="58" t="e">
        <f t="shared" si="25"/>
        <v>#VALUE!</v>
      </c>
      <c r="AC44" s="58" t="e">
        <f t="shared" si="26"/>
        <v>#VALUE!</v>
      </c>
      <c r="AD44" s="58" t="e">
        <f t="shared" si="27"/>
        <v>#VALUE!</v>
      </c>
      <c r="AE44" s="42"/>
    </row>
    <row r="45" spans="1:30" ht="13.5" thickTop="1">
      <c r="A45" s="19" t="s">
        <v>60</v>
      </c>
      <c r="B45" s="26" t="s">
        <v>2</v>
      </c>
      <c r="C45" s="62" t="s">
        <v>0</v>
      </c>
      <c r="D45" s="62" t="s">
        <v>1</v>
      </c>
      <c r="E45" s="62" t="s">
        <v>62</v>
      </c>
      <c r="F45" s="19" t="s">
        <v>6</v>
      </c>
      <c r="G45" s="27"/>
      <c r="H45" s="62" t="s">
        <v>7</v>
      </c>
      <c r="J45" s="55">
        <f t="shared" si="28"/>
        <v>8</v>
      </c>
      <c r="M45" s="40" t="e">
        <f t="shared" si="22"/>
        <v>#VALUE!</v>
      </c>
      <c r="N45" s="40" t="e">
        <f t="shared" si="23"/>
        <v>#VALUE!</v>
      </c>
      <c r="O45" s="56" t="e">
        <f t="shared" si="24"/>
        <v>#VALUE!</v>
      </c>
      <c r="P45" s="57"/>
      <c r="Q45" s="56" t="e">
        <f>IF(N45&lt;LOOKUP(E45,'Horario salida'!$B$2:$D$24),M45-1,M45)</f>
        <v>#VALUE!</v>
      </c>
      <c r="R45" s="56" t="e">
        <f>IF(N45&lt;LOOKUP(E45,'Horario salida'!$B$2:$D$24),N45+60,N45)</f>
        <v>#VALUE!</v>
      </c>
      <c r="S45" s="56" t="e">
        <f>IF(O45&lt;LOOKUP(E45,'Horario salida'!$B$2:$E$24),R45-1,R45)</f>
        <v>#VALUE!</v>
      </c>
      <c r="T45" s="56" t="e">
        <f>IF(O45&lt;LOOKUP(E45,'Horario salida'!$B$2:$E$24),O45+100,O45)</f>
        <v>#VALUE!</v>
      </c>
      <c r="U45" s="56"/>
      <c r="V45" s="56"/>
      <c r="W45" s="57"/>
      <c r="X45" s="58" t="e">
        <f>Q45-LOOKUP(E45,'Horario salida'!$B$2:$C$24)</f>
        <v>#VALUE!</v>
      </c>
      <c r="Y45" s="58" t="e">
        <f>S45-LOOKUP(E45,'Horario salida'!$B$2:$D$24)</f>
        <v>#VALUE!</v>
      </c>
      <c r="Z45" s="58" t="e">
        <f>T45-LOOKUP(E45,'Horario salida'!$B$2:$E$24)</f>
        <v>#VALUE!</v>
      </c>
      <c r="AB45" s="58" t="e">
        <f t="shared" si="25"/>
        <v>#VALUE!</v>
      </c>
      <c r="AC45" s="58" t="e">
        <f t="shared" si="26"/>
        <v>#VALUE!</v>
      </c>
      <c r="AD45" s="58" t="e">
        <f t="shared" si="27"/>
        <v>#VALUE!</v>
      </c>
    </row>
    <row r="46" spans="1:30" ht="15.75">
      <c r="A46" s="28">
        <v>33</v>
      </c>
      <c r="B46" s="29">
        <v>35</v>
      </c>
      <c r="C46" s="77" t="s">
        <v>163</v>
      </c>
      <c r="D46" s="71" t="s">
        <v>58</v>
      </c>
      <c r="E46" s="63" t="s">
        <v>28</v>
      </c>
      <c r="F46" s="30">
        <v>563801</v>
      </c>
      <c r="G46" s="27"/>
      <c r="H46" s="63" t="str">
        <f aca="true" t="shared" si="29" ref="H46:H52">IF(F46="D","DESCALIF.",IF(F46="A","ABANDONO",IF(F46="N","NO PRES.",CONCATENATE(AB46,":",AC46,":",AD46))))</f>
        <v>53:15:84</v>
      </c>
      <c r="J46" s="55">
        <f t="shared" si="28"/>
        <v>6</v>
      </c>
      <c r="M46" s="40">
        <f t="shared" si="22"/>
        <v>56</v>
      </c>
      <c r="N46" s="40">
        <f t="shared" si="23"/>
        <v>38</v>
      </c>
      <c r="O46" s="56">
        <f t="shared" si="24"/>
        <v>1</v>
      </c>
      <c r="P46" s="57"/>
      <c r="Q46" s="56">
        <f>IF(N46&lt;LOOKUP(E46,'Horario salida'!$B$2:$D$24),M46-1,M46)</f>
        <v>56</v>
      </c>
      <c r="R46" s="56">
        <f>IF(N46&lt;LOOKUP(E46,'Horario salida'!$B$2:$D$24),N46+60,N46)</f>
        <v>38</v>
      </c>
      <c r="S46" s="56">
        <f>IF(O46&lt;LOOKUP(E46,'Horario salida'!$B$2:$E$24),R46-1,R46)</f>
        <v>37</v>
      </c>
      <c r="T46" s="56">
        <f>IF(O46&lt;LOOKUP(E46,'Horario salida'!$B$2:$E$24),O46+100,O46)</f>
        <v>101</v>
      </c>
      <c r="U46" s="56"/>
      <c r="V46" s="56"/>
      <c r="W46" s="57"/>
      <c r="X46" s="58">
        <f>Q46-LOOKUP(E46,'Horario salida'!$B$2:$C$24)</f>
        <v>53</v>
      </c>
      <c r="Y46" s="58">
        <f>S46-LOOKUP(E46,'Horario salida'!$B$2:$D$24)</f>
        <v>15</v>
      </c>
      <c r="Z46" s="58">
        <f>T46-LOOKUP(E46,'Horario salida'!$B$2:$E$24)</f>
        <v>84</v>
      </c>
      <c r="AB46" s="58" t="str">
        <f t="shared" si="25"/>
        <v>53</v>
      </c>
      <c r="AC46" s="58" t="str">
        <f t="shared" si="26"/>
        <v>15</v>
      </c>
      <c r="AD46" s="58" t="str">
        <f t="shared" si="27"/>
        <v>84</v>
      </c>
    </row>
    <row r="47" spans="1:30" ht="15.75">
      <c r="A47" s="28"/>
      <c r="B47" s="29">
        <v>37</v>
      </c>
      <c r="C47" s="71" t="s">
        <v>113</v>
      </c>
      <c r="D47" s="71" t="s">
        <v>58</v>
      </c>
      <c r="E47" s="63" t="s">
        <v>28</v>
      </c>
      <c r="F47" s="30">
        <v>563865</v>
      </c>
      <c r="G47" s="27"/>
      <c r="H47" s="63" t="str">
        <f t="shared" si="29"/>
        <v>53:16:48</v>
      </c>
      <c r="J47" s="55">
        <f t="shared" si="28"/>
        <v>6</v>
      </c>
      <c r="M47" s="40">
        <f t="shared" si="22"/>
        <v>56</v>
      </c>
      <c r="N47" s="40">
        <f t="shared" si="23"/>
        <v>38</v>
      </c>
      <c r="O47" s="56">
        <f t="shared" si="24"/>
        <v>65</v>
      </c>
      <c r="P47" s="57"/>
      <c r="Q47" s="56">
        <f>IF(N47&lt;LOOKUP(E47,'Horario salida'!$B$2:$D$24),M47-1,M47)</f>
        <v>56</v>
      </c>
      <c r="R47" s="56">
        <f>IF(N47&lt;LOOKUP(E47,'Horario salida'!$B$2:$D$24),N47+60,N47)</f>
        <v>38</v>
      </c>
      <c r="S47" s="56">
        <f>IF(O47&lt;LOOKUP(E47,'Horario salida'!$B$2:$E$24),R47-1,R47)</f>
        <v>38</v>
      </c>
      <c r="T47" s="56">
        <f>IF(O47&lt;LOOKUP(E47,'Horario salida'!$B$2:$E$24),O47+100,O47)</f>
        <v>65</v>
      </c>
      <c r="U47" s="56"/>
      <c r="V47" s="56"/>
      <c r="W47" s="57"/>
      <c r="X47" s="58">
        <f>Q47-LOOKUP(E47,'Horario salida'!$B$2:$C$24)</f>
        <v>53</v>
      </c>
      <c r="Y47" s="58">
        <f>S47-LOOKUP(E47,'Horario salida'!$B$2:$D$24)</f>
        <v>16</v>
      </c>
      <c r="Z47" s="58">
        <f>T47-LOOKUP(E47,'Horario salida'!$B$2:$E$24)</f>
        <v>48</v>
      </c>
      <c r="AB47" s="58" t="str">
        <f t="shared" si="25"/>
        <v>53</v>
      </c>
      <c r="AC47" s="58" t="str">
        <f t="shared" si="26"/>
        <v>16</v>
      </c>
      <c r="AD47" s="58" t="str">
        <f t="shared" si="27"/>
        <v>48</v>
      </c>
    </row>
    <row r="48" spans="1:30" ht="15.75">
      <c r="A48" s="28"/>
      <c r="B48" s="29">
        <v>38</v>
      </c>
      <c r="C48" s="71" t="s">
        <v>165</v>
      </c>
      <c r="D48" s="71" t="s">
        <v>58</v>
      </c>
      <c r="E48" s="63" t="s">
        <v>28</v>
      </c>
      <c r="F48" s="30">
        <v>593933</v>
      </c>
      <c r="G48" s="27"/>
      <c r="H48" s="63" t="str">
        <f t="shared" si="29"/>
        <v>56:17:16</v>
      </c>
      <c r="J48" s="55">
        <f t="shared" si="28"/>
        <v>6</v>
      </c>
      <c r="M48" s="40">
        <f t="shared" si="22"/>
        <v>59</v>
      </c>
      <c r="N48" s="40">
        <f t="shared" si="23"/>
        <v>39</v>
      </c>
      <c r="O48" s="56">
        <f t="shared" si="24"/>
        <v>33</v>
      </c>
      <c r="P48" s="57"/>
      <c r="Q48" s="56">
        <f>IF(N48&lt;LOOKUP(E48,'Horario salida'!$B$2:$D$24),M48-1,M48)</f>
        <v>59</v>
      </c>
      <c r="R48" s="56">
        <f>IF(N48&lt;LOOKUP(E48,'Horario salida'!$B$2:$D$24),N48+60,N48)</f>
        <v>39</v>
      </c>
      <c r="S48" s="56">
        <f>IF(O48&lt;LOOKUP(E48,'Horario salida'!$B$2:$E$24),R48-1,R48)</f>
        <v>39</v>
      </c>
      <c r="T48" s="56">
        <f>IF(O48&lt;LOOKUP(E48,'Horario salida'!$B$2:$E$24),O48+100,O48)</f>
        <v>33</v>
      </c>
      <c r="U48" s="56"/>
      <c r="V48" s="56"/>
      <c r="W48" s="57"/>
      <c r="X48" s="58">
        <f>Q48-LOOKUP(E48,'Horario salida'!$B$2:$C$24)</f>
        <v>56</v>
      </c>
      <c r="Y48" s="58">
        <f>S48-LOOKUP(E48,'Horario salida'!$B$2:$D$24)</f>
        <v>17</v>
      </c>
      <c r="Z48" s="58">
        <f>T48-LOOKUP(E48,'Horario salida'!$B$2:$E$24)</f>
        <v>16</v>
      </c>
      <c r="AB48" s="58" t="str">
        <f t="shared" si="25"/>
        <v>56</v>
      </c>
      <c r="AC48" s="58" t="str">
        <f t="shared" si="26"/>
        <v>17</v>
      </c>
      <c r="AD48" s="58" t="str">
        <f t="shared" si="27"/>
        <v>16</v>
      </c>
    </row>
    <row r="49" spans="1:30" ht="12.75">
      <c r="A49" s="28">
        <v>15</v>
      </c>
      <c r="B49" s="29">
        <v>33</v>
      </c>
      <c r="C49" s="77" t="s">
        <v>104</v>
      </c>
      <c r="D49" s="79" t="s">
        <v>68</v>
      </c>
      <c r="E49" s="63" t="s">
        <v>28</v>
      </c>
      <c r="F49" s="30">
        <v>650151</v>
      </c>
      <c r="G49" s="27"/>
      <c r="H49" s="63" t="str">
        <f t="shared" si="29"/>
        <v>61:39:34</v>
      </c>
      <c r="J49" s="55">
        <f t="shared" si="28"/>
        <v>6</v>
      </c>
      <c r="M49" s="40">
        <f t="shared" si="22"/>
        <v>65</v>
      </c>
      <c r="N49" s="40">
        <f t="shared" si="23"/>
        <v>1</v>
      </c>
      <c r="O49" s="56">
        <f t="shared" si="24"/>
        <v>51</v>
      </c>
      <c r="P49" s="57"/>
      <c r="Q49" s="56">
        <f>IF(N49&lt;LOOKUP(E49,'Horario salida'!$B$2:$D$24),M49-1,M49)</f>
        <v>64</v>
      </c>
      <c r="R49" s="56">
        <f>IF(N49&lt;LOOKUP(E49,'Horario salida'!$B$2:$D$24),N49+60,N49)</f>
        <v>61</v>
      </c>
      <c r="S49" s="56">
        <f>IF(O49&lt;LOOKUP(E49,'Horario salida'!$B$2:$E$24),R49-1,R49)</f>
        <v>61</v>
      </c>
      <c r="T49" s="56">
        <f>IF(O49&lt;LOOKUP(E49,'Horario salida'!$B$2:$E$24),O49+100,O49)</f>
        <v>51</v>
      </c>
      <c r="U49" s="56"/>
      <c r="V49" s="56"/>
      <c r="W49" s="57"/>
      <c r="X49" s="58">
        <f>Q49-LOOKUP(E49,'Horario salida'!$B$2:$C$24)</f>
        <v>61</v>
      </c>
      <c r="Y49" s="58">
        <f>S49-LOOKUP(E49,'Horario salida'!$B$2:$D$24)</f>
        <v>39</v>
      </c>
      <c r="Z49" s="58">
        <f>T49-LOOKUP(E49,'Horario salida'!$B$2:$E$24)</f>
        <v>34</v>
      </c>
      <c r="AB49" s="58" t="str">
        <f t="shared" si="25"/>
        <v>61</v>
      </c>
      <c r="AC49" s="58" t="str">
        <f t="shared" si="26"/>
        <v>39</v>
      </c>
      <c r="AD49" s="58" t="str">
        <f t="shared" si="27"/>
        <v>34</v>
      </c>
    </row>
    <row r="50" spans="1:30" ht="12.75">
      <c r="A50" s="28">
        <v>14</v>
      </c>
      <c r="B50" s="29">
        <v>32</v>
      </c>
      <c r="C50" s="77" t="s">
        <v>77</v>
      </c>
      <c r="D50" s="72" t="s">
        <v>50</v>
      </c>
      <c r="E50" s="63" t="s">
        <v>28</v>
      </c>
      <c r="F50" s="30">
        <v>685823</v>
      </c>
      <c r="G50" s="27"/>
      <c r="H50" s="63" t="str">
        <f t="shared" si="29"/>
        <v>65:36:06</v>
      </c>
      <c r="J50" s="55">
        <f t="shared" si="28"/>
        <v>6</v>
      </c>
      <c r="M50" s="40">
        <f>VALUE(MID(F50,1,J50-4))</f>
        <v>68</v>
      </c>
      <c r="N50" s="40">
        <f>VALUE(MID(F50,J50-4+1,2))</f>
        <v>58</v>
      </c>
      <c r="O50" s="56">
        <f>VALUE(RIGHT(F50,2))</f>
        <v>23</v>
      </c>
      <c r="P50" s="57"/>
      <c r="Q50" s="56">
        <f>IF(N50&lt;LOOKUP(E50,'Horario salida'!$B$2:$D$24),M50-1,M50)</f>
        <v>68</v>
      </c>
      <c r="R50" s="56">
        <f>IF(N50&lt;LOOKUP(E50,'Horario salida'!$B$2:$D$24),N50+60,N50)</f>
        <v>58</v>
      </c>
      <c r="S50" s="56">
        <f>IF(O50&lt;LOOKUP(E50,'Horario salida'!$B$2:$E$24),R50-1,R50)</f>
        <v>58</v>
      </c>
      <c r="T50" s="56">
        <f>IF(O50&lt;LOOKUP(E50,'Horario salida'!$B$2:$E$24),O50+100,O50)</f>
        <v>23</v>
      </c>
      <c r="U50" s="56"/>
      <c r="V50" s="56"/>
      <c r="W50" s="57"/>
      <c r="X50" s="58">
        <f>Q50-LOOKUP(E50,'Horario salida'!$B$2:$C$24)</f>
        <v>65</v>
      </c>
      <c r="Y50" s="58">
        <f>S50-LOOKUP(E50,'Horario salida'!$B$2:$D$24)</f>
        <v>36</v>
      </c>
      <c r="Z50" s="58">
        <f>T50-LOOKUP(E50,'Horario salida'!$B$2:$E$24)</f>
        <v>6</v>
      </c>
      <c r="AB50" s="58" t="str">
        <f aca="true" t="shared" si="30" ref="AB50:AD51">TEXT(X50,"00")</f>
        <v>65</v>
      </c>
      <c r="AC50" s="58" t="str">
        <f t="shared" si="30"/>
        <v>36</v>
      </c>
      <c r="AD50" s="58" t="str">
        <f t="shared" si="30"/>
        <v>06</v>
      </c>
    </row>
    <row r="51" spans="1:30" ht="15.75">
      <c r="A51" s="28">
        <v>13</v>
      </c>
      <c r="B51" s="29">
        <v>34</v>
      </c>
      <c r="C51" s="71" t="s">
        <v>140</v>
      </c>
      <c r="D51" s="71" t="s">
        <v>59</v>
      </c>
      <c r="E51" s="63" t="s">
        <v>28</v>
      </c>
      <c r="F51" s="30">
        <v>690822</v>
      </c>
      <c r="G51" s="27"/>
      <c r="H51" s="63" t="str">
        <f t="shared" si="29"/>
        <v>65:46:05</v>
      </c>
      <c r="J51" s="55">
        <f t="shared" si="28"/>
        <v>6</v>
      </c>
      <c r="M51" s="40">
        <f>VALUE(MID(F51,1,J51-4))</f>
        <v>69</v>
      </c>
      <c r="N51" s="40">
        <f>VALUE(MID(F51,J51-4+1,2))</f>
        <v>8</v>
      </c>
      <c r="O51" s="56">
        <f>VALUE(RIGHT(F51,2))</f>
        <v>22</v>
      </c>
      <c r="P51" s="57"/>
      <c r="Q51" s="56">
        <f>IF(N51&lt;LOOKUP(E51,'Horario salida'!$B$2:$D$24),M51-1,M51)</f>
        <v>68</v>
      </c>
      <c r="R51" s="56">
        <f>IF(N51&lt;LOOKUP(E51,'Horario salida'!$B$2:$D$24),N51+60,N51)</f>
        <v>68</v>
      </c>
      <c r="S51" s="56">
        <f>IF(O51&lt;LOOKUP(E51,'Horario salida'!$B$2:$E$24),R51-1,R51)</f>
        <v>68</v>
      </c>
      <c r="T51" s="56">
        <f>IF(O51&lt;LOOKUP(E51,'Horario salida'!$B$2:$E$24),O51+100,O51)</f>
        <v>22</v>
      </c>
      <c r="U51" s="56"/>
      <c r="V51" s="56"/>
      <c r="W51" s="57"/>
      <c r="X51" s="58">
        <f>Q51-LOOKUP(E51,'Horario salida'!$B$2:$C$24)</f>
        <v>65</v>
      </c>
      <c r="Y51" s="58">
        <f>S51-LOOKUP(E51,'Horario salida'!$B$2:$D$24)</f>
        <v>46</v>
      </c>
      <c r="Z51" s="58">
        <f>T51-LOOKUP(E51,'Horario salida'!$B$2:$E$24)</f>
        <v>5</v>
      </c>
      <c r="AB51" s="58" t="str">
        <f t="shared" si="30"/>
        <v>65</v>
      </c>
      <c r="AC51" s="58" t="str">
        <f t="shared" si="30"/>
        <v>46</v>
      </c>
      <c r="AD51" s="58" t="str">
        <f t="shared" si="30"/>
        <v>05</v>
      </c>
    </row>
    <row r="52" spans="1:30" ht="15.75">
      <c r="A52" s="28">
        <v>12</v>
      </c>
      <c r="B52" s="29">
        <v>36</v>
      </c>
      <c r="C52" s="71" t="s">
        <v>91</v>
      </c>
      <c r="D52" s="71" t="s">
        <v>56</v>
      </c>
      <c r="E52" s="63" t="s">
        <v>28</v>
      </c>
      <c r="F52" s="30">
        <v>690882</v>
      </c>
      <c r="G52" s="27"/>
      <c r="H52" s="63" t="str">
        <f t="shared" si="29"/>
        <v>65:46:65</v>
      </c>
      <c r="J52" s="55">
        <f t="shared" si="28"/>
        <v>6</v>
      </c>
      <c r="M52" s="40">
        <f>VALUE(MID(F52,1,J52-4))</f>
        <v>69</v>
      </c>
      <c r="N52" s="40">
        <f>VALUE(MID(F52,J52-4+1,2))</f>
        <v>8</v>
      </c>
      <c r="O52" s="56">
        <f>VALUE(RIGHT(F52,2))</f>
        <v>82</v>
      </c>
      <c r="P52" s="57"/>
      <c r="Q52" s="56">
        <f>IF(N52&lt;LOOKUP(E52,'Horario salida'!$B$2:$D$24),M52-1,M52)</f>
        <v>68</v>
      </c>
      <c r="R52" s="56">
        <f>IF(N52&lt;LOOKUP(E52,'Horario salida'!$B$2:$D$24),N52+60,N52)</f>
        <v>68</v>
      </c>
      <c r="S52" s="56">
        <f>IF(O52&lt;LOOKUP(E52,'Horario salida'!$B$2:$E$24),R52-1,R52)</f>
        <v>68</v>
      </c>
      <c r="T52" s="56">
        <f>IF(O52&lt;LOOKUP(E52,'Horario salida'!$B$2:$E$24),O52+100,O52)</f>
        <v>82</v>
      </c>
      <c r="U52" s="56"/>
      <c r="V52" s="56"/>
      <c r="W52" s="57"/>
      <c r="X52" s="58">
        <f>Q52-LOOKUP(E52,'Horario salida'!$B$2:$C$24)</f>
        <v>65</v>
      </c>
      <c r="Y52" s="58">
        <f>S52-LOOKUP(E52,'Horario salida'!$B$2:$D$24)</f>
        <v>46</v>
      </c>
      <c r="Z52" s="58">
        <f>T52-LOOKUP(E52,'Horario salida'!$B$2:$E$24)</f>
        <v>65</v>
      </c>
      <c r="AB52" s="58" t="str">
        <f>TEXT(X52,"00")</f>
        <v>65</v>
      </c>
      <c r="AC52" s="58" t="str">
        <f>TEXT(Y52,"00")</f>
        <v>46</v>
      </c>
      <c r="AD52" s="58" t="str">
        <f>TEXT(Z52,"00")</f>
        <v>65</v>
      </c>
    </row>
    <row r="53" spans="2:30" ht="13.5" customHeight="1">
      <c r="B53" s="31"/>
      <c r="C53" s="73"/>
      <c r="D53" s="73"/>
      <c r="E53" s="74"/>
      <c r="F53" s="34"/>
      <c r="G53" s="90"/>
      <c r="H53" s="56"/>
      <c r="J53" s="55"/>
      <c r="O53" s="56"/>
      <c r="P53" s="57"/>
      <c r="Q53" s="56"/>
      <c r="R53" s="56"/>
      <c r="S53" s="56"/>
      <c r="T53" s="56"/>
      <c r="U53" s="56"/>
      <c r="V53" s="56"/>
      <c r="W53" s="57"/>
      <c r="X53" s="58"/>
      <c r="Y53" s="58"/>
      <c r="Z53" s="58"/>
      <c r="AB53" s="58"/>
      <c r="AC53" s="58"/>
      <c r="AD53" s="58"/>
    </row>
    <row r="54" spans="2:30" ht="13.5" customHeight="1" thickBot="1">
      <c r="B54" s="31"/>
      <c r="C54" s="73"/>
      <c r="D54" s="73"/>
      <c r="E54" s="74"/>
      <c r="F54" s="34"/>
      <c r="G54" s="90"/>
      <c r="H54" s="56"/>
      <c r="J54" s="55"/>
      <c r="O54" s="56"/>
      <c r="P54" s="57"/>
      <c r="Q54" s="56"/>
      <c r="R54" s="56"/>
      <c r="S54" s="56"/>
      <c r="T54" s="56"/>
      <c r="U54" s="56"/>
      <c r="V54" s="56"/>
      <c r="W54" s="57"/>
      <c r="X54" s="58"/>
      <c r="Y54" s="58"/>
      <c r="Z54" s="58"/>
      <c r="AB54" s="58"/>
      <c r="AC54" s="58"/>
      <c r="AD54" s="58"/>
    </row>
    <row r="55" spans="2:38" ht="21.75" thickBot="1" thickTop="1">
      <c r="B55" s="35"/>
      <c r="C55" s="75" t="s">
        <v>10</v>
      </c>
      <c r="D55" s="76" t="s">
        <v>36</v>
      </c>
      <c r="E55" s="76" t="s">
        <v>9</v>
      </c>
      <c r="F55" s="86"/>
      <c r="G55" s="91"/>
      <c r="H55" s="88"/>
      <c r="M55" s="40" t="e">
        <f aca="true" t="shared" si="31" ref="M55:M64">VALUE(MID(F55,1,J55-4))</f>
        <v>#VALUE!</v>
      </c>
      <c r="N55" s="40" t="e">
        <f aca="true" t="shared" si="32" ref="N55:N64">VALUE(MID(F55,J55-4+1,2))</f>
        <v>#VALUE!</v>
      </c>
      <c r="O55" s="56" t="e">
        <f aca="true" t="shared" si="33" ref="O55:O64">VALUE(RIGHT(F55,2))</f>
        <v>#VALUE!</v>
      </c>
      <c r="P55" s="57"/>
      <c r="Q55" s="56" t="e">
        <f>IF(N55&lt;LOOKUP(E55,'Horario salida'!$B$2:$D$24),M55-1,M55)</f>
        <v>#VALUE!</v>
      </c>
      <c r="R55" s="56" t="e">
        <f>IF(N55&lt;LOOKUP(E55,'Horario salida'!$B$2:$D$24),N55+60,N55)</f>
        <v>#VALUE!</v>
      </c>
      <c r="S55" s="56" t="e">
        <f>IF(O55&lt;LOOKUP(E55,'Horario salida'!$B$2:$E$24),R55-1,R55)</f>
        <v>#VALUE!</v>
      </c>
      <c r="T55" s="56" t="e">
        <f>IF(O55&lt;LOOKUP(E55,'Horario salida'!$B$2:$E$24),O55+100,O55)</f>
        <v>#VALUE!</v>
      </c>
      <c r="U55" s="56"/>
      <c r="V55" s="56"/>
      <c r="W55" s="57"/>
      <c r="X55" s="58" t="e">
        <f>Q55-LOOKUP(E55,'Horario salida'!$B$2:$C$24)</f>
        <v>#VALUE!</v>
      </c>
      <c r="Y55" s="58" t="e">
        <f>S55-LOOKUP(E55,'Horario salida'!$B$2:$D$24)</f>
        <v>#VALUE!</v>
      </c>
      <c r="Z55" s="58" t="e">
        <f>T55-LOOKUP(E55,'Horario salida'!$B$2:$E$24)</f>
        <v>#VALUE!</v>
      </c>
      <c r="AB55" s="58" t="e">
        <f aca="true" t="shared" si="34" ref="AB55:AB64">TEXT(X55,"00")</f>
        <v>#VALUE!</v>
      </c>
      <c r="AC55" s="58" t="e">
        <f aca="true" t="shared" si="35" ref="AC55:AC64">TEXT(Y55,"00")</f>
        <v>#VALUE!</v>
      </c>
      <c r="AD55" s="58" t="e">
        <f aca="true" t="shared" si="36" ref="AD55:AD64">TEXT(Z55,"00")</f>
        <v>#VALUE!</v>
      </c>
      <c r="AE55" s="42"/>
      <c r="AL55" s="11"/>
    </row>
    <row r="56" spans="1:30" ht="13.5" thickTop="1">
      <c r="A56" s="19" t="s">
        <v>60</v>
      </c>
      <c r="B56" s="26" t="s">
        <v>2</v>
      </c>
      <c r="C56" s="62" t="s">
        <v>0</v>
      </c>
      <c r="D56" s="62" t="s">
        <v>1</v>
      </c>
      <c r="E56" s="62" t="s">
        <v>62</v>
      </c>
      <c r="F56" s="19" t="s">
        <v>6</v>
      </c>
      <c r="G56" s="27"/>
      <c r="H56" s="62" t="s">
        <v>7</v>
      </c>
      <c r="M56" s="40" t="e">
        <f t="shared" si="31"/>
        <v>#VALUE!</v>
      </c>
      <c r="N56" s="40" t="e">
        <f t="shared" si="32"/>
        <v>#VALUE!</v>
      </c>
      <c r="O56" s="56" t="e">
        <f t="shared" si="33"/>
        <v>#VALUE!</v>
      </c>
      <c r="P56" s="57"/>
      <c r="Q56" s="56" t="e">
        <f>IF(N56&lt;LOOKUP(E56,'Horario salida'!$B$2:$D$24),M56-1,M56)</f>
        <v>#VALUE!</v>
      </c>
      <c r="R56" s="56" t="e">
        <f>IF(N56&lt;LOOKUP(E56,'Horario salida'!$B$2:$D$24),N56+60,N56)</f>
        <v>#VALUE!</v>
      </c>
      <c r="S56" s="56" t="e">
        <f>IF(O56&lt;LOOKUP(E56,'Horario salida'!$B$2:$E$24),R56-1,R56)</f>
        <v>#VALUE!</v>
      </c>
      <c r="T56" s="56" t="e">
        <f>IF(O56&lt;LOOKUP(E56,'Horario salida'!$B$2:$E$24),O56+100,O56)</f>
        <v>#VALUE!</v>
      </c>
      <c r="U56" s="56"/>
      <c r="V56" s="56"/>
      <c r="W56" s="57"/>
      <c r="X56" s="58" t="e">
        <f>Q56-LOOKUP(E56,'Horario salida'!$B$2:$C$24)</f>
        <v>#VALUE!</v>
      </c>
      <c r="Y56" s="58" t="e">
        <f>S56-LOOKUP(E56,'Horario salida'!$B$2:$D$24)</f>
        <v>#VALUE!</v>
      </c>
      <c r="Z56" s="58" t="e">
        <f>T56-LOOKUP(E56,'Horario salida'!$B$2:$E$24)</f>
        <v>#VALUE!</v>
      </c>
      <c r="AB56" s="58" t="e">
        <f t="shared" si="34"/>
        <v>#VALUE!</v>
      </c>
      <c r="AC56" s="58" t="e">
        <f t="shared" si="35"/>
        <v>#VALUE!</v>
      </c>
      <c r="AD56" s="58" t="e">
        <f t="shared" si="36"/>
        <v>#VALUE!</v>
      </c>
    </row>
    <row r="57" spans="1:37" ht="12.75">
      <c r="A57" s="28">
        <v>33</v>
      </c>
      <c r="B57" s="29">
        <v>45</v>
      </c>
      <c r="C57" s="77" t="s">
        <v>143</v>
      </c>
      <c r="D57" s="72" t="s">
        <v>48</v>
      </c>
      <c r="E57" s="63" t="s">
        <v>38</v>
      </c>
      <c r="F57" s="30">
        <v>631712</v>
      </c>
      <c r="G57" s="27"/>
      <c r="H57" s="63" t="str">
        <f aca="true" t="shared" si="37" ref="H57:H64">IF(F57="D","DESCALIF.",IF(F57="A","ABANDONO",IF(F57="N","NO PRES.",CONCATENATE(AB57,":",AC57,":",AD57))))</f>
        <v>55:43:67</v>
      </c>
      <c r="I57" s="55"/>
      <c r="J57" s="55">
        <f aca="true" t="shared" si="38" ref="J57:J64">LEN(F57)</f>
        <v>6</v>
      </c>
      <c r="K57" s="55"/>
      <c r="L57" s="55"/>
      <c r="M57" s="40">
        <f t="shared" si="31"/>
        <v>63</v>
      </c>
      <c r="N57" s="40">
        <f t="shared" si="32"/>
        <v>17</v>
      </c>
      <c r="O57" s="56">
        <f t="shared" si="33"/>
        <v>12</v>
      </c>
      <c r="P57" s="57"/>
      <c r="Q57" s="56">
        <f>IF(N57&lt;LOOKUP(E57,'Horario salida'!$B$2:$D$24),M57-1,M57)</f>
        <v>62</v>
      </c>
      <c r="R57" s="56">
        <f>IF(N57&lt;LOOKUP(E57,'Horario salida'!$B$2:$D$24),N57+60,N57)</f>
        <v>77</v>
      </c>
      <c r="S57" s="56">
        <f>IF(O57&lt;LOOKUP(E57,'Horario salida'!$B$2:$E$24),R57-1,R57)</f>
        <v>76</v>
      </c>
      <c r="T57" s="56">
        <f>IF(O57&lt;LOOKUP(E57,'Horario salida'!$B$2:$E$24),O57+100,O57)</f>
        <v>112</v>
      </c>
      <c r="U57" s="56"/>
      <c r="V57" s="56"/>
      <c r="W57" s="57"/>
      <c r="X57" s="58">
        <f>Q57-LOOKUP(E57,'Horario salida'!$B$2:$C$24)</f>
        <v>55</v>
      </c>
      <c r="Y57" s="58">
        <f>S57-LOOKUP(E57,'Horario salida'!$B$2:$D$24)</f>
        <v>43</v>
      </c>
      <c r="Z57" s="58">
        <f>T57-LOOKUP(E57,'Horario salida'!$B$2:$E$24)</f>
        <v>67</v>
      </c>
      <c r="AB57" s="58" t="str">
        <f t="shared" si="34"/>
        <v>55</v>
      </c>
      <c r="AC57" s="58" t="str">
        <f t="shared" si="35"/>
        <v>43</v>
      </c>
      <c r="AD57" s="58" t="str">
        <f t="shared" si="36"/>
        <v>67</v>
      </c>
      <c r="AE57" s="59"/>
      <c r="AF57" s="55"/>
      <c r="AH57" s="55"/>
      <c r="AI57" s="55"/>
      <c r="AJ57" s="55"/>
      <c r="AK57" s="13"/>
    </row>
    <row r="58" spans="1:31" ht="16.5" thickBot="1">
      <c r="A58" s="122">
        <v>27</v>
      </c>
      <c r="B58" s="123">
        <v>43</v>
      </c>
      <c r="C58" s="124" t="s">
        <v>139</v>
      </c>
      <c r="D58" s="124" t="s">
        <v>59</v>
      </c>
      <c r="E58" s="125" t="s">
        <v>38</v>
      </c>
      <c r="F58" s="126">
        <v>633694</v>
      </c>
      <c r="G58" s="127"/>
      <c r="H58" s="125" t="str">
        <f t="shared" si="37"/>
        <v>56:03:49</v>
      </c>
      <c r="J58" s="55">
        <f t="shared" si="38"/>
        <v>6</v>
      </c>
      <c r="M58" s="40">
        <f t="shared" si="31"/>
        <v>63</v>
      </c>
      <c r="N58" s="40">
        <f t="shared" si="32"/>
        <v>36</v>
      </c>
      <c r="O58" s="56">
        <f t="shared" si="33"/>
        <v>94</v>
      </c>
      <c r="P58" s="57"/>
      <c r="Q58" s="56">
        <f>IF(N58&lt;LOOKUP(E58,'Horario salida'!$B$2:$D$24),M58-1,M58)</f>
        <v>63</v>
      </c>
      <c r="R58" s="56">
        <f>IF(N58&lt;LOOKUP(E58,'Horario salida'!$B$2:$D$24),N58+60,N58)</f>
        <v>36</v>
      </c>
      <c r="S58" s="56">
        <f>IF(O58&lt;LOOKUP(E58,'Horario salida'!$B$2:$E$24),R58-1,R58)</f>
        <v>36</v>
      </c>
      <c r="T58" s="56">
        <f>IF(O58&lt;LOOKUP(E58,'Horario salida'!$B$2:$E$24),O58+100,O58)</f>
        <v>94</v>
      </c>
      <c r="U58" s="56"/>
      <c r="V58" s="56"/>
      <c r="W58" s="57"/>
      <c r="X58" s="58">
        <f>Q58-LOOKUP(E58,'Horario salida'!$B$2:$C$24)</f>
        <v>56</v>
      </c>
      <c r="Y58" s="58">
        <f>S58-LOOKUP(E58,'Horario salida'!$B$2:$D$24)</f>
        <v>3</v>
      </c>
      <c r="Z58" s="58">
        <f>T58-LOOKUP(E58,'Horario salida'!$B$2:$E$24)</f>
        <v>49</v>
      </c>
      <c r="AB58" s="58" t="str">
        <f t="shared" si="34"/>
        <v>56</v>
      </c>
      <c r="AC58" s="58" t="str">
        <f t="shared" si="35"/>
        <v>03</v>
      </c>
      <c r="AD58" s="58" t="str">
        <f t="shared" si="36"/>
        <v>49</v>
      </c>
      <c r="AE58" s="59"/>
    </row>
    <row r="59" spans="1:37" ht="15.75">
      <c r="A59" s="101"/>
      <c r="B59" s="102">
        <v>39</v>
      </c>
      <c r="C59" s="106" t="s">
        <v>102</v>
      </c>
      <c r="D59" s="106" t="s">
        <v>54</v>
      </c>
      <c r="E59" s="104" t="s">
        <v>38</v>
      </c>
      <c r="F59" s="105">
        <v>821843</v>
      </c>
      <c r="G59" s="85"/>
      <c r="H59" s="104" t="str">
        <f t="shared" si="37"/>
        <v>74:44:98</v>
      </c>
      <c r="I59" s="55"/>
      <c r="J59" s="55">
        <f t="shared" si="38"/>
        <v>6</v>
      </c>
      <c r="K59" s="55"/>
      <c r="L59" s="55"/>
      <c r="M59" s="40">
        <f t="shared" si="31"/>
        <v>82</v>
      </c>
      <c r="N59" s="40">
        <f t="shared" si="32"/>
        <v>18</v>
      </c>
      <c r="O59" s="56">
        <f t="shared" si="33"/>
        <v>43</v>
      </c>
      <c r="P59" s="57"/>
      <c r="Q59" s="56">
        <f>IF(N59&lt;LOOKUP(E59,'Horario salida'!$B$2:$D$24),M59-1,M59)</f>
        <v>81</v>
      </c>
      <c r="R59" s="56">
        <f>IF(N59&lt;LOOKUP(E59,'Horario salida'!$B$2:$D$24),N59+60,N59)</f>
        <v>78</v>
      </c>
      <c r="S59" s="56">
        <f>IF(O59&lt;LOOKUP(E59,'Horario salida'!$B$2:$E$24),R59-1,R59)</f>
        <v>77</v>
      </c>
      <c r="T59" s="56">
        <f>IF(O59&lt;LOOKUP(E59,'Horario salida'!$B$2:$E$24),O59+100,O59)</f>
        <v>143</v>
      </c>
      <c r="U59" s="56"/>
      <c r="V59" s="56"/>
      <c r="W59" s="57"/>
      <c r="X59" s="58">
        <f>Q59-LOOKUP(E59,'Horario salida'!$B$2:$C$24)</f>
        <v>74</v>
      </c>
      <c r="Y59" s="58">
        <f>S59-LOOKUP(E59,'Horario salida'!$B$2:$D$24)</f>
        <v>44</v>
      </c>
      <c r="Z59" s="58">
        <f>T59-LOOKUP(E59,'Horario salida'!$B$2:$E$24)</f>
        <v>98</v>
      </c>
      <c r="AB59" s="58" t="str">
        <f t="shared" si="34"/>
        <v>74</v>
      </c>
      <c r="AC59" s="58" t="str">
        <f t="shared" si="35"/>
        <v>44</v>
      </c>
      <c r="AD59" s="58" t="str">
        <f t="shared" si="36"/>
        <v>98</v>
      </c>
      <c r="AE59" s="59"/>
      <c r="AF59" s="55"/>
      <c r="AH59" s="55"/>
      <c r="AI59" s="55"/>
      <c r="AJ59" s="55"/>
      <c r="AK59" s="13"/>
    </row>
    <row r="60" spans="1:37" ht="15.75">
      <c r="A60" s="28"/>
      <c r="B60" s="29">
        <v>48</v>
      </c>
      <c r="C60" s="71" t="s">
        <v>144</v>
      </c>
      <c r="D60" s="129" t="s">
        <v>48</v>
      </c>
      <c r="E60" s="63" t="s">
        <v>38</v>
      </c>
      <c r="F60" s="30">
        <v>853515</v>
      </c>
      <c r="G60" s="27"/>
      <c r="H60" s="63" t="str">
        <f t="shared" si="37"/>
        <v>78:01:70</v>
      </c>
      <c r="I60" s="55"/>
      <c r="J60" s="55">
        <f t="shared" si="38"/>
        <v>6</v>
      </c>
      <c r="K60" s="55"/>
      <c r="L60" s="55"/>
      <c r="M60" s="40">
        <f t="shared" si="31"/>
        <v>85</v>
      </c>
      <c r="N60" s="40">
        <f t="shared" si="32"/>
        <v>35</v>
      </c>
      <c r="O60" s="56">
        <f t="shared" si="33"/>
        <v>15</v>
      </c>
      <c r="P60" s="57"/>
      <c r="Q60" s="56">
        <f>IF(N60&lt;LOOKUP(E60,'Horario salida'!$B$2:$D$24),M60-1,M60)</f>
        <v>85</v>
      </c>
      <c r="R60" s="56">
        <f>IF(N60&lt;LOOKUP(E60,'Horario salida'!$B$2:$D$24),N60+60,N60)</f>
        <v>35</v>
      </c>
      <c r="S60" s="56">
        <f>IF(O60&lt;LOOKUP(E60,'Horario salida'!$B$2:$E$24),R60-1,R60)</f>
        <v>34</v>
      </c>
      <c r="T60" s="56">
        <f>IF(O60&lt;LOOKUP(E60,'Horario salida'!$B$2:$E$24),O60+100,O60)</f>
        <v>115</v>
      </c>
      <c r="U60" s="56"/>
      <c r="V60" s="56"/>
      <c r="W60" s="57"/>
      <c r="X60" s="58">
        <f>Q60-LOOKUP(E60,'Horario salida'!$B$2:$C$24)</f>
        <v>78</v>
      </c>
      <c r="Y60" s="58">
        <f>S60-LOOKUP(E60,'Horario salida'!$B$2:$D$24)</f>
        <v>1</v>
      </c>
      <c r="Z60" s="58">
        <f>T60-LOOKUP(E60,'Horario salida'!$B$2:$E$24)</f>
        <v>70</v>
      </c>
      <c r="AB60" s="58" t="str">
        <f t="shared" si="34"/>
        <v>78</v>
      </c>
      <c r="AC60" s="58" t="str">
        <f t="shared" si="35"/>
        <v>01</v>
      </c>
      <c r="AD60" s="58" t="str">
        <f t="shared" si="36"/>
        <v>70</v>
      </c>
      <c r="AE60" s="59"/>
      <c r="AF60" s="55"/>
      <c r="AH60" s="55"/>
      <c r="AI60" s="55"/>
      <c r="AJ60" s="55"/>
      <c r="AK60" s="13"/>
    </row>
    <row r="61" spans="1:37" ht="15.75">
      <c r="A61" s="28"/>
      <c r="B61" s="29">
        <v>42</v>
      </c>
      <c r="C61" s="71" t="s">
        <v>70</v>
      </c>
      <c r="D61" s="72" t="s">
        <v>50</v>
      </c>
      <c r="E61" s="63" t="s">
        <v>38</v>
      </c>
      <c r="F61" s="30" t="s">
        <v>22</v>
      </c>
      <c r="G61" s="27"/>
      <c r="H61" s="63" t="str">
        <f t="shared" si="37"/>
        <v>ABANDONO</v>
      </c>
      <c r="I61" s="55"/>
      <c r="J61" s="55">
        <f t="shared" si="38"/>
        <v>1</v>
      </c>
      <c r="K61" s="55"/>
      <c r="L61" s="55"/>
      <c r="M61" s="40" t="e">
        <f t="shared" si="31"/>
        <v>#VALUE!</v>
      </c>
      <c r="N61" s="40" t="e">
        <f t="shared" si="32"/>
        <v>#VALUE!</v>
      </c>
      <c r="O61" s="56" t="e">
        <f t="shared" si="33"/>
        <v>#VALUE!</v>
      </c>
      <c r="P61" s="57"/>
      <c r="Q61" s="56" t="e">
        <f>IF(N61&lt;LOOKUP(E61,'Horario salida'!$B$2:$D$24),M61-1,M61)</f>
        <v>#VALUE!</v>
      </c>
      <c r="R61" s="56" t="e">
        <f>IF(N61&lt;LOOKUP(E61,'Horario salida'!$B$2:$D$24),N61+60,N61)</f>
        <v>#VALUE!</v>
      </c>
      <c r="S61" s="56" t="e">
        <f>IF(O61&lt;LOOKUP(E61,'Horario salida'!$B$2:$E$24),R61-1,R61)</f>
        <v>#VALUE!</v>
      </c>
      <c r="T61" s="56" t="e">
        <f>IF(O61&lt;LOOKUP(E61,'Horario salida'!$B$2:$E$24),O61+100,O61)</f>
        <v>#VALUE!</v>
      </c>
      <c r="U61" s="56"/>
      <c r="V61" s="56"/>
      <c r="W61" s="57"/>
      <c r="X61" s="58" t="e">
        <f>Q61-LOOKUP(E61,'Horario salida'!$B$2:$C$24)</f>
        <v>#VALUE!</v>
      </c>
      <c r="Y61" s="58" t="e">
        <f>S61-LOOKUP(E61,'Horario salida'!$B$2:$D$24)</f>
        <v>#VALUE!</v>
      </c>
      <c r="Z61" s="58" t="e">
        <f>T61-LOOKUP(E61,'Horario salida'!$B$2:$E$24)</f>
        <v>#VALUE!</v>
      </c>
      <c r="AB61" s="58" t="e">
        <f t="shared" si="34"/>
        <v>#VALUE!</v>
      </c>
      <c r="AC61" s="58" t="e">
        <f t="shared" si="35"/>
        <v>#VALUE!</v>
      </c>
      <c r="AD61" s="58" t="e">
        <f t="shared" si="36"/>
        <v>#VALUE!</v>
      </c>
      <c r="AE61" s="59"/>
      <c r="AF61" s="55"/>
      <c r="AH61" s="55"/>
      <c r="AI61" s="55"/>
      <c r="AJ61" s="55"/>
      <c r="AK61" s="13"/>
    </row>
    <row r="62" spans="1:37" ht="15.75">
      <c r="A62" s="28"/>
      <c r="B62" s="29">
        <v>44</v>
      </c>
      <c r="C62" s="71" t="s">
        <v>108</v>
      </c>
      <c r="D62" s="118" t="s">
        <v>107</v>
      </c>
      <c r="E62" s="63" t="s">
        <v>38</v>
      </c>
      <c r="F62" s="30" t="s">
        <v>22</v>
      </c>
      <c r="G62" s="27"/>
      <c r="H62" s="63" t="str">
        <f t="shared" si="37"/>
        <v>ABANDONO</v>
      </c>
      <c r="I62" s="55"/>
      <c r="J62" s="55">
        <f>LEN(F62)</f>
        <v>1</v>
      </c>
      <c r="K62" s="55"/>
      <c r="L62" s="55"/>
      <c r="M62" s="40" t="e">
        <f>VALUE(MID(F62,1,J62-4))</f>
        <v>#VALUE!</v>
      </c>
      <c r="N62" s="40" t="e">
        <f>VALUE(MID(F62,J62-4+1,2))</f>
        <v>#VALUE!</v>
      </c>
      <c r="O62" s="56" t="e">
        <f>VALUE(RIGHT(F62,2))</f>
        <v>#VALUE!</v>
      </c>
      <c r="P62" s="57"/>
      <c r="Q62" s="56" t="e">
        <f>IF(N62&lt;LOOKUP(E62,'Horario salida'!$B$2:$D$24),M62-1,M62)</f>
        <v>#VALUE!</v>
      </c>
      <c r="R62" s="56" t="e">
        <f>IF(N62&lt;LOOKUP(E62,'Horario salida'!$B$2:$D$24),N62+60,N62)</f>
        <v>#VALUE!</v>
      </c>
      <c r="S62" s="56" t="e">
        <f>IF(O62&lt;LOOKUP(E62,'Horario salida'!$B$2:$E$24),R62-1,R62)</f>
        <v>#VALUE!</v>
      </c>
      <c r="T62" s="56" t="e">
        <f>IF(O62&lt;LOOKUP(E62,'Horario salida'!$B$2:$E$24),O62+100,O62)</f>
        <v>#VALUE!</v>
      </c>
      <c r="U62" s="56"/>
      <c r="V62" s="56"/>
      <c r="W62" s="57"/>
      <c r="X62" s="58" t="e">
        <f>Q62-LOOKUP(E62,'Horario salida'!$B$2:$C$24)</f>
        <v>#VALUE!</v>
      </c>
      <c r="Y62" s="58" t="e">
        <f>S62-LOOKUP(E62,'Horario salida'!$B$2:$D$24)</f>
        <v>#VALUE!</v>
      </c>
      <c r="Z62" s="58" t="e">
        <f>T62-LOOKUP(E62,'Horario salida'!$B$2:$E$24)</f>
        <v>#VALUE!</v>
      </c>
      <c r="AB62" s="58" t="e">
        <f aca="true" t="shared" si="39" ref="AB62:AD63">TEXT(X62,"00")</f>
        <v>#VALUE!</v>
      </c>
      <c r="AC62" s="58" t="e">
        <f t="shared" si="39"/>
        <v>#VALUE!</v>
      </c>
      <c r="AD62" s="58" t="e">
        <f t="shared" si="39"/>
        <v>#VALUE!</v>
      </c>
      <c r="AE62" s="59"/>
      <c r="AF62" s="55"/>
      <c r="AH62" s="55"/>
      <c r="AI62" s="55"/>
      <c r="AJ62" s="55"/>
      <c r="AK62" s="13"/>
    </row>
    <row r="63" spans="1:37" ht="15.75">
      <c r="A63" s="28"/>
      <c r="B63" s="29">
        <v>47</v>
      </c>
      <c r="C63" s="71" t="s">
        <v>109</v>
      </c>
      <c r="D63" s="21" t="s">
        <v>107</v>
      </c>
      <c r="E63" s="63" t="s">
        <v>38</v>
      </c>
      <c r="F63" s="30" t="s">
        <v>22</v>
      </c>
      <c r="G63" s="27"/>
      <c r="H63" s="63" t="str">
        <f t="shared" si="37"/>
        <v>ABANDONO</v>
      </c>
      <c r="I63" s="55"/>
      <c r="J63" s="55">
        <f>LEN(F63)</f>
        <v>1</v>
      </c>
      <c r="K63" s="55"/>
      <c r="L63" s="55"/>
      <c r="M63" s="40" t="e">
        <f>VALUE(MID(F63,1,J63-4))</f>
        <v>#VALUE!</v>
      </c>
      <c r="N63" s="40" t="e">
        <f>VALUE(MID(F63,J63-4+1,2))</f>
        <v>#VALUE!</v>
      </c>
      <c r="O63" s="56" t="e">
        <f>VALUE(RIGHT(F63,2))</f>
        <v>#VALUE!</v>
      </c>
      <c r="P63" s="57"/>
      <c r="Q63" s="56" t="e">
        <f>IF(N63&lt;LOOKUP(E63,'Horario salida'!$B$2:$D$24),M63-1,M63)</f>
        <v>#VALUE!</v>
      </c>
      <c r="R63" s="56" t="e">
        <f>IF(N63&lt;LOOKUP(E63,'Horario salida'!$B$2:$D$24),N63+60,N63)</f>
        <v>#VALUE!</v>
      </c>
      <c r="S63" s="56" t="e">
        <f>IF(O63&lt;LOOKUP(E63,'Horario salida'!$B$2:$E$24),R63-1,R63)</f>
        <v>#VALUE!</v>
      </c>
      <c r="T63" s="56" t="e">
        <f>IF(O63&lt;LOOKUP(E63,'Horario salida'!$B$2:$E$24),O63+100,O63)</f>
        <v>#VALUE!</v>
      </c>
      <c r="U63" s="56"/>
      <c r="V63" s="56"/>
      <c r="W63" s="57"/>
      <c r="X63" s="58" t="e">
        <f>Q63-LOOKUP(E63,'Horario salida'!$B$2:$C$24)</f>
        <v>#VALUE!</v>
      </c>
      <c r="Y63" s="58" t="e">
        <f>S63-LOOKUP(E63,'Horario salida'!$B$2:$D$24)</f>
        <v>#VALUE!</v>
      </c>
      <c r="Z63" s="58" t="e">
        <f>T63-LOOKUP(E63,'Horario salida'!$B$2:$E$24)</f>
        <v>#VALUE!</v>
      </c>
      <c r="AB63" s="58" t="e">
        <f t="shared" si="39"/>
        <v>#VALUE!</v>
      </c>
      <c r="AC63" s="58" t="e">
        <f t="shared" si="39"/>
        <v>#VALUE!</v>
      </c>
      <c r="AD63" s="58" t="e">
        <f t="shared" si="39"/>
        <v>#VALUE!</v>
      </c>
      <c r="AE63" s="59"/>
      <c r="AF63" s="55"/>
      <c r="AH63" s="55"/>
      <c r="AI63" s="55"/>
      <c r="AJ63" s="55"/>
      <c r="AK63" s="13"/>
    </row>
    <row r="64" spans="1:37" ht="12.75">
      <c r="A64" s="28"/>
      <c r="B64" s="29">
        <v>49</v>
      </c>
      <c r="C64" s="77" t="s">
        <v>152</v>
      </c>
      <c r="D64" s="120" t="s">
        <v>49</v>
      </c>
      <c r="E64" s="63" t="s">
        <v>38</v>
      </c>
      <c r="F64" s="30" t="s">
        <v>22</v>
      </c>
      <c r="G64" s="89"/>
      <c r="H64" s="63" t="str">
        <f t="shared" si="37"/>
        <v>ABANDONO</v>
      </c>
      <c r="I64" s="55"/>
      <c r="J64" s="55">
        <f t="shared" si="38"/>
        <v>1</v>
      </c>
      <c r="K64" s="55"/>
      <c r="L64" s="55"/>
      <c r="M64" s="40" t="e">
        <f t="shared" si="31"/>
        <v>#VALUE!</v>
      </c>
      <c r="N64" s="40" t="e">
        <f t="shared" si="32"/>
        <v>#VALUE!</v>
      </c>
      <c r="O64" s="56" t="e">
        <f t="shared" si="33"/>
        <v>#VALUE!</v>
      </c>
      <c r="P64" s="57"/>
      <c r="Q64" s="56" t="e">
        <f>IF(N64&lt;LOOKUP(E64,'Horario salida'!$B$2:$D$24),M64-1,M64)</f>
        <v>#VALUE!</v>
      </c>
      <c r="R64" s="56" t="e">
        <f>IF(N64&lt;LOOKUP(E64,'Horario salida'!$B$2:$D$24),N64+60,N64)</f>
        <v>#VALUE!</v>
      </c>
      <c r="S64" s="56" t="e">
        <f>IF(O64&lt;LOOKUP(E64,'Horario salida'!$B$2:$E$24),R64-1,R64)</f>
        <v>#VALUE!</v>
      </c>
      <c r="T64" s="56" t="e">
        <f>IF(O64&lt;LOOKUP(E64,'Horario salida'!$B$2:$E$24),O64+100,O64)</f>
        <v>#VALUE!</v>
      </c>
      <c r="U64" s="56"/>
      <c r="V64" s="56"/>
      <c r="W64" s="57"/>
      <c r="X64" s="58" t="e">
        <f>Q64-LOOKUP(E64,'Horario salida'!$B$2:$C$24)</f>
        <v>#VALUE!</v>
      </c>
      <c r="Y64" s="58" t="e">
        <f>S64-LOOKUP(E64,'Horario salida'!$B$2:$D$24)</f>
        <v>#VALUE!</v>
      </c>
      <c r="Z64" s="58" t="e">
        <f>T64-LOOKUP(E64,'Horario salida'!$B$2:$E$24)</f>
        <v>#VALUE!</v>
      </c>
      <c r="AB64" s="58" t="e">
        <f t="shared" si="34"/>
        <v>#VALUE!</v>
      </c>
      <c r="AC64" s="58" t="e">
        <f t="shared" si="35"/>
        <v>#VALUE!</v>
      </c>
      <c r="AD64" s="58" t="e">
        <f t="shared" si="36"/>
        <v>#VALUE!</v>
      </c>
      <c r="AE64" s="59"/>
      <c r="AF64" s="55"/>
      <c r="AH64" s="55"/>
      <c r="AI64" s="55"/>
      <c r="AJ64" s="55"/>
      <c r="AK64" s="13"/>
    </row>
    <row r="65" spans="2:30" ht="13.5" customHeight="1">
      <c r="B65" s="31"/>
      <c r="C65" s="73"/>
      <c r="D65" s="73"/>
      <c r="E65" s="74"/>
      <c r="F65" s="34"/>
      <c r="G65" s="90"/>
      <c r="H65" s="56"/>
      <c r="J65" s="55"/>
      <c r="O65" s="56"/>
      <c r="P65" s="57"/>
      <c r="Q65" s="56"/>
      <c r="R65" s="56"/>
      <c r="S65" s="56"/>
      <c r="T65" s="56"/>
      <c r="U65" s="56"/>
      <c r="V65" s="56"/>
      <c r="W65" s="57"/>
      <c r="X65" s="58"/>
      <c r="Y65" s="58"/>
      <c r="Z65" s="58"/>
      <c r="AB65" s="58"/>
      <c r="AC65" s="58"/>
      <c r="AD65" s="58"/>
    </row>
    <row r="66" spans="2:30" ht="13.5" customHeight="1" thickBot="1">
      <c r="B66" s="31"/>
      <c r="C66" s="73"/>
      <c r="D66" s="73"/>
      <c r="E66" s="74"/>
      <c r="F66" s="34"/>
      <c r="G66" s="90"/>
      <c r="H66" s="56"/>
      <c r="J66" s="55"/>
      <c r="O66" s="56"/>
      <c r="P66" s="57"/>
      <c r="Q66" s="56"/>
      <c r="R66" s="56"/>
      <c r="S66" s="56"/>
      <c r="T66" s="56"/>
      <c r="U66" s="56"/>
      <c r="V66" s="56"/>
      <c r="W66" s="57"/>
      <c r="X66" s="58"/>
      <c r="Y66" s="58"/>
      <c r="Z66" s="58"/>
      <c r="AB66" s="58"/>
      <c r="AC66" s="58"/>
      <c r="AD66" s="58"/>
    </row>
    <row r="67" spans="2:30" ht="21.75" thickBot="1" thickTop="1">
      <c r="B67" s="38"/>
      <c r="C67" s="75" t="s">
        <v>10</v>
      </c>
      <c r="D67" s="76" t="s">
        <v>12</v>
      </c>
      <c r="E67" s="76" t="s">
        <v>35</v>
      </c>
      <c r="F67" s="86"/>
      <c r="G67" s="91"/>
      <c r="H67" s="88"/>
      <c r="J67" s="55">
        <f aca="true" t="shared" si="40" ref="J67:J73">LEN(F67)</f>
        <v>0</v>
      </c>
      <c r="M67" s="40" t="e">
        <f aca="true" t="shared" si="41" ref="M67:M73">VALUE(MID(F67,1,J67-4))</f>
        <v>#VALUE!</v>
      </c>
      <c r="N67" s="40" t="e">
        <f aca="true" t="shared" si="42" ref="N67:N73">VALUE(MID(F67,J67-4+1,2))</f>
        <v>#VALUE!</v>
      </c>
      <c r="O67" s="56" t="e">
        <f aca="true" t="shared" si="43" ref="O67:O73">VALUE(RIGHT(F67,2))</f>
        <v>#VALUE!</v>
      </c>
      <c r="P67" s="57"/>
      <c r="Q67" s="56" t="e">
        <f>IF(N67&lt;LOOKUP(E67,'Horario salida'!$B$2:$D$24),M67-1,M67)</f>
        <v>#VALUE!</v>
      </c>
      <c r="R67" s="56" t="e">
        <f>IF(N67&lt;LOOKUP(E67,'Horario salida'!$B$2:$D$24),N67+60,N67)</f>
        <v>#VALUE!</v>
      </c>
      <c r="S67" s="56" t="e">
        <f>IF(O67&lt;LOOKUP(E67,'Horario salida'!$B$2:$E$24),R67-1,R67)</f>
        <v>#VALUE!</v>
      </c>
      <c r="T67" s="56" t="e">
        <f>IF(O67&lt;LOOKUP(E67,'Horario salida'!$B$2:$E$24),O67+100,O67)</f>
        <v>#VALUE!</v>
      </c>
      <c r="U67" s="56"/>
      <c r="V67" s="56"/>
      <c r="W67" s="57"/>
      <c r="X67" s="58" t="e">
        <f>Q67-LOOKUP(E67,'Horario salida'!$B$2:$C$24)</f>
        <v>#VALUE!</v>
      </c>
      <c r="Y67" s="58" t="e">
        <f>S67-LOOKUP(E67,'Horario salida'!$B$2:$D$24)</f>
        <v>#VALUE!</v>
      </c>
      <c r="Z67" s="58" t="e">
        <f>T67-LOOKUP(E67,'Horario salida'!$B$2:$E$24)</f>
        <v>#VALUE!</v>
      </c>
      <c r="AB67" s="58" t="e">
        <f aca="true" t="shared" si="44" ref="AB67:AD70">TEXT(X67,"00")</f>
        <v>#VALUE!</v>
      </c>
      <c r="AC67" s="58" t="e">
        <f t="shared" si="44"/>
        <v>#VALUE!</v>
      </c>
      <c r="AD67" s="58" t="e">
        <f t="shared" si="44"/>
        <v>#VALUE!</v>
      </c>
    </row>
    <row r="68" spans="1:30" ht="13.5" thickTop="1">
      <c r="A68" s="19" t="s">
        <v>60</v>
      </c>
      <c r="B68" s="26" t="s">
        <v>2</v>
      </c>
      <c r="C68" s="62" t="s">
        <v>0</v>
      </c>
      <c r="D68" s="62" t="s">
        <v>1</v>
      </c>
      <c r="E68" s="62" t="s">
        <v>62</v>
      </c>
      <c r="F68" s="19" t="s">
        <v>6</v>
      </c>
      <c r="G68" s="27"/>
      <c r="H68" s="62" t="s">
        <v>7</v>
      </c>
      <c r="J68" s="55">
        <f t="shared" si="40"/>
        <v>8</v>
      </c>
      <c r="M68" s="40" t="e">
        <f t="shared" si="41"/>
        <v>#VALUE!</v>
      </c>
      <c r="N68" s="40" t="e">
        <f t="shared" si="42"/>
        <v>#VALUE!</v>
      </c>
      <c r="O68" s="56" t="e">
        <f t="shared" si="43"/>
        <v>#VALUE!</v>
      </c>
      <c r="P68" s="57"/>
      <c r="Q68" s="56" t="e">
        <f>IF(N68&lt;LOOKUP(E68,'Horario salida'!$B$2:$D$24),M68-1,M68)</f>
        <v>#VALUE!</v>
      </c>
      <c r="R68" s="56" t="e">
        <f>IF(N68&lt;LOOKUP(E68,'Horario salida'!$B$2:$D$24),N68+60,N68)</f>
        <v>#VALUE!</v>
      </c>
      <c r="S68" s="56" t="e">
        <f>IF(O68&lt;LOOKUP(E68,'Horario salida'!$B$2:$E$24),R68-1,R68)</f>
        <v>#VALUE!</v>
      </c>
      <c r="T68" s="56" t="e">
        <f>IF(O68&lt;LOOKUP(E68,'Horario salida'!$B$2:$E$24),O68+100,O68)</f>
        <v>#VALUE!</v>
      </c>
      <c r="U68" s="56"/>
      <c r="V68" s="56"/>
      <c r="W68" s="57"/>
      <c r="X68" s="58" t="e">
        <f>Q68-LOOKUP(E68,'Horario salida'!$B$2:$C$24)</f>
        <v>#VALUE!</v>
      </c>
      <c r="Y68" s="58" t="e">
        <f>S68-LOOKUP(E68,'Horario salida'!$B$2:$D$24)</f>
        <v>#VALUE!</v>
      </c>
      <c r="Z68" s="58" t="e">
        <f>T68-LOOKUP(E68,'Horario salida'!$B$2:$E$24)</f>
        <v>#VALUE!</v>
      </c>
      <c r="AB68" s="58" t="e">
        <f t="shared" si="44"/>
        <v>#VALUE!</v>
      </c>
      <c r="AC68" s="58" t="e">
        <f t="shared" si="44"/>
        <v>#VALUE!</v>
      </c>
      <c r="AD68" s="58" t="e">
        <f t="shared" si="44"/>
        <v>#VALUE!</v>
      </c>
    </row>
    <row r="69" spans="1:36" ht="15.75">
      <c r="A69" s="28">
        <v>33</v>
      </c>
      <c r="B69" s="29">
        <v>51</v>
      </c>
      <c r="C69" s="70" t="s">
        <v>78</v>
      </c>
      <c r="D69" s="72" t="s">
        <v>50</v>
      </c>
      <c r="E69" s="63" t="s">
        <v>42</v>
      </c>
      <c r="F69" s="30">
        <v>695198</v>
      </c>
      <c r="G69" s="27"/>
      <c r="H69" s="63" t="str">
        <f>IF(F69="D","DESCALIF.",IF(F69="A","ABANDONO",IF(F69="N","NO PRES.",CONCATENATE(AB69,":",AC69,":",AD69))))</f>
        <v>59:44:97</v>
      </c>
      <c r="I69" s="55"/>
      <c r="J69" s="55">
        <f t="shared" si="40"/>
        <v>6</v>
      </c>
      <c r="K69" s="55"/>
      <c r="L69" s="55"/>
      <c r="M69" s="40">
        <f t="shared" si="41"/>
        <v>69</v>
      </c>
      <c r="N69" s="40">
        <f t="shared" si="42"/>
        <v>51</v>
      </c>
      <c r="O69" s="56">
        <f t="shared" si="43"/>
        <v>98</v>
      </c>
      <c r="P69" s="57"/>
      <c r="Q69" s="56">
        <f>IF(N69&lt;LOOKUP(E69,'Horario salida'!$B$2:$D$24),M69-1,M69)</f>
        <v>69</v>
      </c>
      <c r="R69" s="56">
        <f>IF(N69&lt;LOOKUP(E69,'Horario salida'!$B$2:$D$24),N69+60,N69)</f>
        <v>51</v>
      </c>
      <c r="S69" s="56">
        <f>IF(O69&lt;LOOKUP(E69,'Horario salida'!$B$2:$E$24),R69-1,R69)</f>
        <v>51</v>
      </c>
      <c r="T69" s="56">
        <f>IF(O69&lt;LOOKUP(E69,'Horario salida'!$B$2:$E$24),O69+100,O69)</f>
        <v>98</v>
      </c>
      <c r="U69" s="56"/>
      <c r="V69" s="56"/>
      <c r="W69" s="57"/>
      <c r="X69" s="58">
        <f>Q69-LOOKUP(E69,'Horario salida'!$B$2:$C$24)</f>
        <v>59</v>
      </c>
      <c r="Y69" s="58">
        <f>S69-LOOKUP(E69,'Horario salida'!$B$2:$D$24)</f>
        <v>44</v>
      </c>
      <c r="Z69" s="58">
        <f>T69-LOOKUP(E69,'Horario salida'!$B$2:$E$24)</f>
        <v>97</v>
      </c>
      <c r="AB69" s="58" t="str">
        <f t="shared" si="44"/>
        <v>59</v>
      </c>
      <c r="AC69" s="58" t="str">
        <f t="shared" si="44"/>
        <v>44</v>
      </c>
      <c r="AD69" s="58" t="str">
        <f t="shared" si="44"/>
        <v>97</v>
      </c>
      <c r="AE69" s="59"/>
      <c r="AF69" s="55"/>
      <c r="AH69" s="55"/>
      <c r="AI69" s="55"/>
      <c r="AJ69" s="55"/>
    </row>
    <row r="70" spans="1:36" ht="15.75">
      <c r="A70" s="28"/>
      <c r="B70" s="29">
        <v>53</v>
      </c>
      <c r="C70" s="70" t="s">
        <v>80</v>
      </c>
      <c r="D70" s="72" t="s">
        <v>50</v>
      </c>
      <c r="E70" s="63" t="s">
        <v>42</v>
      </c>
      <c r="F70" s="30">
        <v>711347</v>
      </c>
      <c r="G70" s="27"/>
      <c r="H70" s="63" t="str">
        <f>IF(F70="D","DESCALIF.",IF(F70="A","ABANDONO",IF(F70="N","NO PRES.",CONCATENATE(AB70,":",AC70,":",AD70))))</f>
        <v>61:06:46</v>
      </c>
      <c r="I70" s="55"/>
      <c r="J70" s="55">
        <f t="shared" si="40"/>
        <v>6</v>
      </c>
      <c r="K70" s="55"/>
      <c r="L70" s="55"/>
      <c r="M70" s="40">
        <f t="shared" si="41"/>
        <v>71</v>
      </c>
      <c r="N70" s="40">
        <f t="shared" si="42"/>
        <v>13</v>
      </c>
      <c r="O70" s="56">
        <f t="shared" si="43"/>
        <v>47</v>
      </c>
      <c r="P70" s="57"/>
      <c r="Q70" s="56">
        <f>IF(N70&lt;LOOKUP(E70,'Horario salida'!$B$2:$D$24),M70-1,M70)</f>
        <v>71</v>
      </c>
      <c r="R70" s="56">
        <f>IF(N70&lt;LOOKUP(E70,'Horario salida'!$B$2:$D$24),N70+60,N70)</f>
        <v>13</v>
      </c>
      <c r="S70" s="56">
        <f>IF(O70&lt;LOOKUP(E70,'Horario salida'!$B$2:$E$24),R70-1,R70)</f>
        <v>13</v>
      </c>
      <c r="T70" s="56">
        <f>IF(O70&lt;LOOKUP(E70,'Horario salida'!$B$2:$E$24),O70+100,O70)</f>
        <v>47</v>
      </c>
      <c r="U70" s="56"/>
      <c r="V70" s="56"/>
      <c r="W70" s="57"/>
      <c r="X70" s="58">
        <f>Q70-LOOKUP(E70,'Horario salida'!$B$2:$C$24)</f>
        <v>61</v>
      </c>
      <c r="Y70" s="58">
        <f>S70-LOOKUP(E70,'Horario salida'!$B$2:$D$24)</f>
        <v>6</v>
      </c>
      <c r="Z70" s="58">
        <f>T70-LOOKUP(E70,'Horario salida'!$B$2:$E$24)</f>
        <v>46</v>
      </c>
      <c r="AB70" s="58" t="str">
        <f t="shared" si="44"/>
        <v>61</v>
      </c>
      <c r="AC70" s="58" t="str">
        <f t="shared" si="44"/>
        <v>06</v>
      </c>
      <c r="AD70" s="58" t="str">
        <f t="shared" si="44"/>
        <v>46</v>
      </c>
      <c r="AE70" s="59"/>
      <c r="AF70" s="55"/>
      <c r="AH70" s="55"/>
      <c r="AI70" s="55"/>
      <c r="AJ70" s="55"/>
    </row>
    <row r="71" spans="1:36" ht="15.75">
      <c r="A71" s="28">
        <v>21</v>
      </c>
      <c r="B71" s="29">
        <v>83</v>
      </c>
      <c r="C71" s="70" t="s">
        <v>121</v>
      </c>
      <c r="D71" s="72" t="s">
        <v>58</v>
      </c>
      <c r="E71" s="63" t="s">
        <v>42</v>
      </c>
      <c r="F71" s="30">
        <v>795934</v>
      </c>
      <c r="G71" s="27"/>
      <c r="H71" s="63" t="str">
        <f>IF(F71="D","DESCALIF.",IF(F71="A","ABANDONO",IF(F71="N","NO PRES.",CONCATENATE(AB71,":",AC71,":",AD71))))</f>
        <v>69:52:33</v>
      </c>
      <c r="I71" s="55"/>
      <c r="J71" s="55">
        <f t="shared" si="40"/>
        <v>6</v>
      </c>
      <c r="K71" s="55"/>
      <c r="L71" s="55"/>
      <c r="M71" s="40">
        <f t="shared" si="41"/>
        <v>79</v>
      </c>
      <c r="N71" s="40">
        <f t="shared" si="42"/>
        <v>59</v>
      </c>
      <c r="O71" s="56">
        <f t="shared" si="43"/>
        <v>34</v>
      </c>
      <c r="P71" s="57"/>
      <c r="Q71" s="56">
        <f>IF(N71&lt;LOOKUP(E71,'Horario salida'!$B$2:$D$24),M71-1,M71)</f>
        <v>79</v>
      </c>
      <c r="R71" s="56">
        <f>IF(N71&lt;LOOKUP(E71,'Horario salida'!$B$2:$D$24),N71+60,N71)</f>
        <v>59</v>
      </c>
      <c r="S71" s="56">
        <f>IF(O71&lt;LOOKUP(E71,'Horario salida'!$B$2:$E$24),R71-1,R71)</f>
        <v>59</v>
      </c>
      <c r="T71" s="56">
        <f>IF(O71&lt;LOOKUP(E71,'Horario salida'!$B$2:$E$24),O71+100,O71)</f>
        <v>34</v>
      </c>
      <c r="U71" s="56"/>
      <c r="V71" s="56"/>
      <c r="W71" s="57"/>
      <c r="X71" s="58">
        <f>Q71-LOOKUP(E71,'Horario salida'!$B$2:$C$24)</f>
        <v>69</v>
      </c>
      <c r="Y71" s="58">
        <f>S71-LOOKUP(E71,'Horario salida'!$B$2:$D$24)</f>
        <v>52</v>
      </c>
      <c r="Z71" s="58">
        <f>T71-LOOKUP(E71,'Horario salida'!$B$2:$E$24)</f>
        <v>33</v>
      </c>
      <c r="AB71" s="58" t="str">
        <f aca="true" t="shared" si="45" ref="AB71:AD73">TEXT(X71,"00")</f>
        <v>69</v>
      </c>
      <c r="AC71" s="58" t="str">
        <f t="shared" si="45"/>
        <v>52</v>
      </c>
      <c r="AD71" s="58" t="str">
        <f t="shared" si="45"/>
        <v>33</v>
      </c>
      <c r="AE71" s="59"/>
      <c r="AF71" s="55"/>
      <c r="AH71" s="55"/>
      <c r="AI71" s="55"/>
      <c r="AJ71" s="55"/>
    </row>
    <row r="72" spans="1:36" ht="15.75">
      <c r="A72" s="28">
        <v>15</v>
      </c>
      <c r="B72" s="29">
        <v>54</v>
      </c>
      <c r="C72" s="70" t="s">
        <v>134</v>
      </c>
      <c r="D72" s="52" t="s">
        <v>51</v>
      </c>
      <c r="E72" s="63" t="s">
        <v>42</v>
      </c>
      <c r="F72" s="30">
        <v>815869</v>
      </c>
      <c r="G72" s="27"/>
      <c r="H72" s="63" t="str">
        <f>IF(F72="D","DESCALIF.",IF(F72="A","ABANDONO",IF(F72="N","NO PRES.",CONCATENATE(AB72,":",AC72,":",AD72))))</f>
        <v>71:51:68</v>
      </c>
      <c r="I72" s="55"/>
      <c r="J72" s="55">
        <f t="shared" si="40"/>
        <v>6</v>
      </c>
      <c r="K72" s="55"/>
      <c r="L72" s="55"/>
      <c r="M72" s="40">
        <f t="shared" si="41"/>
        <v>81</v>
      </c>
      <c r="N72" s="40">
        <f t="shared" si="42"/>
        <v>58</v>
      </c>
      <c r="O72" s="56">
        <f t="shared" si="43"/>
        <v>69</v>
      </c>
      <c r="P72" s="57"/>
      <c r="Q72" s="56">
        <f>IF(N72&lt;LOOKUP(E72,'Horario salida'!$B$2:$D$24),M72-1,M72)</f>
        <v>81</v>
      </c>
      <c r="R72" s="56">
        <f>IF(N72&lt;LOOKUP(E72,'Horario salida'!$B$2:$D$24),N72+60,N72)</f>
        <v>58</v>
      </c>
      <c r="S72" s="56">
        <f>IF(O72&lt;LOOKUP(E72,'Horario salida'!$B$2:$E$24),R72-1,R72)</f>
        <v>58</v>
      </c>
      <c r="T72" s="56">
        <f>IF(O72&lt;LOOKUP(E72,'Horario salida'!$B$2:$E$24),O72+100,O72)</f>
        <v>69</v>
      </c>
      <c r="U72" s="56"/>
      <c r="V72" s="56"/>
      <c r="W72" s="57"/>
      <c r="X72" s="58">
        <f>Q72-LOOKUP(E72,'Horario salida'!$B$2:$C$24)</f>
        <v>71</v>
      </c>
      <c r="Y72" s="58">
        <f>S72-LOOKUP(E72,'Horario salida'!$B$2:$D$24)</f>
        <v>51</v>
      </c>
      <c r="Z72" s="58">
        <f>T72-LOOKUP(E72,'Horario salida'!$B$2:$E$24)</f>
        <v>68</v>
      </c>
      <c r="AB72" s="58" t="str">
        <f t="shared" si="45"/>
        <v>71</v>
      </c>
      <c r="AC72" s="58" t="str">
        <f t="shared" si="45"/>
        <v>51</v>
      </c>
      <c r="AD72" s="58" t="str">
        <f t="shared" si="45"/>
        <v>68</v>
      </c>
      <c r="AE72" s="59"/>
      <c r="AF72" s="55"/>
      <c r="AH72" s="55"/>
      <c r="AI72" s="55"/>
      <c r="AJ72" s="55"/>
    </row>
    <row r="73" spans="1:36" ht="15.75">
      <c r="A73" s="28"/>
      <c r="B73" s="29">
        <v>50</v>
      </c>
      <c r="C73" s="70" t="s">
        <v>79</v>
      </c>
      <c r="D73" s="72" t="s">
        <v>58</v>
      </c>
      <c r="E73" s="63" t="s">
        <v>42</v>
      </c>
      <c r="F73" s="30">
        <v>832348</v>
      </c>
      <c r="G73" s="27"/>
      <c r="H73" s="63" t="str">
        <f>IF(F73="D","DESCALIF.",IF(F73="A","ABANDONO",IF(F73="N","NO PRES.",CONCATENATE(AB73,":",AC73,":",AD73))))</f>
        <v>73:16:47</v>
      </c>
      <c r="I73" s="55"/>
      <c r="J73" s="55">
        <f t="shared" si="40"/>
        <v>6</v>
      </c>
      <c r="K73" s="55"/>
      <c r="L73" s="55"/>
      <c r="M73" s="40">
        <f t="shared" si="41"/>
        <v>83</v>
      </c>
      <c r="N73" s="40">
        <f t="shared" si="42"/>
        <v>23</v>
      </c>
      <c r="O73" s="56">
        <f t="shared" si="43"/>
        <v>48</v>
      </c>
      <c r="P73" s="57"/>
      <c r="Q73" s="56">
        <f>IF(N73&lt;LOOKUP(E73,'Horario salida'!$B$2:$D$24),M73-1,M73)</f>
        <v>83</v>
      </c>
      <c r="R73" s="56">
        <f>IF(N73&lt;LOOKUP(E73,'Horario salida'!$B$2:$D$24),N73+60,N73)</f>
        <v>23</v>
      </c>
      <c r="S73" s="56">
        <f>IF(O73&lt;LOOKUP(E73,'Horario salida'!$B$2:$E$24),R73-1,R73)</f>
        <v>23</v>
      </c>
      <c r="T73" s="56">
        <f>IF(O73&lt;LOOKUP(E73,'Horario salida'!$B$2:$E$24),O73+100,O73)</f>
        <v>48</v>
      </c>
      <c r="U73" s="56"/>
      <c r="V73" s="56"/>
      <c r="W73" s="57"/>
      <c r="X73" s="58">
        <f>Q73-LOOKUP(E73,'Horario salida'!$B$2:$C$24)</f>
        <v>73</v>
      </c>
      <c r="Y73" s="58">
        <f>S73-LOOKUP(E73,'Horario salida'!$B$2:$D$24)</f>
        <v>16</v>
      </c>
      <c r="Z73" s="58">
        <f>T73-LOOKUP(E73,'Horario salida'!$B$2:$E$24)</f>
        <v>47</v>
      </c>
      <c r="AB73" s="58" t="str">
        <f t="shared" si="45"/>
        <v>73</v>
      </c>
      <c r="AC73" s="58" t="str">
        <f t="shared" si="45"/>
        <v>16</v>
      </c>
      <c r="AD73" s="58" t="str">
        <f t="shared" si="45"/>
        <v>47</v>
      </c>
      <c r="AE73" s="59"/>
      <c r="AF73" s="55"/>
      <c r="AH73" s="55"/>
      <c r="AI73" s="55"/>
      <c r="AJ73" s="55"/>
    </row>
    <row r="74" spans="1:36" ht="15.75">
      <c r="A74" s="12"/>
      <c r="B74" s="112"/>
      <c r="C74" s="117"/>
      <c r="D74" s="42"/>
      <c r="E74" s="78"/>
      <c r="F74" s="116"/>
      <c r="G74" s="90"/>
      <c r="H74" s="78"/>
      <c r="I74" s="55"/>
      <c r="J74" s="55"/>
      <c r="K74" s="55"/>
      <c r="L74" s="55"/>
      <c r="O74" s="56"/>
      <c r="P74" s="57"/>
      <c r="Q74" s="56"/>
      <c r="R74" s="56"/>
      <c r="S74" s="56"/>
      <c r="T74" s="56"/>
      <c r="U74" s="56"/>
      <c r="V74" s="56"/>
      <c r="W74" s="57"/>
      <c r="X74" s="58"/>
      <c r="Y74" s="58"/>
      <c r="Z74" s="58"/>
      <c r="AB74" s="58"/>
      <c r="AC74" s="58"/>
      <c r="AD74" s="58"/>
      <c r="AE74" s="59"/>
      <c r="AF74" s="55"/>
      <c r="AH74" s="55"/>
      <c r="AI74" s="55"/>
      <c r="AJ74" s="55"/>
    </row>
    <row r="75" spans="2:30" ht="13.5" thickBot="1">
      <c r="B75" s="31"/>
      <c r="C75" s="73"/>
      <c r="D75" s="73"/>
      <c r="E75" s="74"/>
      <c r="F75" s="36"/>
      <c r="G75" s="90"/>
      <c r="H75" s="56"/>
      <c r="J75" s="55"/>
      <c r="O75" s="56"/>
      <c r="P75" s="57"/>
      <c r="Q75" s="56"/>
      <c r="R75" s="56"/>
      <c r="S75" s="56"/>
      <c r="T75" s="56"/>
      <c r="U75" s="56"/>
      <c r="V75" s="56"/>
      <c r="W75" s="57"/>
      <c r="X75" s="58"/>
      <c r="Y75" s="58"/>
      <c r="Z75" s="58"/>
      <c r="AB75" s="58"/>
      <c r="AC75" s="58"/>
      <c r="AD75" s="58"/>
    </row>
    <row r="76" spans="2:30" ht="21.75" thickBot="1" thickTop="1">
      <c r="B76" s="38"/>
      <c r="C76" s="75" t="s">
        <v>10</v>
      </c>
      <c r="D76" s="76" t="s">
        <v>12</v>
      </c>
      <c r="E76" s="76" t="s">
        <v>9</v>
      </c>
      <c r="F76" s="86"/>
      <c r="G76" s="91"/>
      <c r="H76" s="88"/>
      <c r="J76" s="55">
        <f aca="true" t="shared" si="46" ref="J76:J81">LEN(F76)</f>
        <v>0</v>
      </c>
      <c r="M76" s="40" t="e">
        <f aca="true" t="shared" si="47" ref="M76:M81">VALUE(MID(F76,1,J76-4))</f>
        <v>#VALUE!</v>
      </c>
      <c r="N76" s="40" t="e">
        <f aca="true" t="shared" si="48" ref="N76:N81">VALUE(MID(F76,J76-4+1,2))</f>
        <v>#VALUE!</v>
      </c>
      <c r="O76" s="56" t="e">
        <f aca="true" t="shared" si="49" ref="O76:O81">VALUE(RIGHT(F76,2))</f>
        <v>#VALUE!</v>
      </c>
      <c r="P76" s="57"/>
      <c r="Q76" s="56" t="e">
        <f>IF(N76&lt;LOOKUP(E76,'Horario salida'!$B$2:$D$24),M76-1,M76)</f>
        <v>#VALUE!</v>
      </c>
      <c r="R76" s="56" t="e">
        <f>IF(N76&lt;LOOKUP(E76,'Horario salida'!$B$2:$D$24),N76+60,N76)</f>
        <v>#VALUE!</v>
      </c>
      <c r="S76" s="56" t="e">
        <f>IF(O76&lt;LOOKUP(E76,'Horario salida'!$B$2:$E$24),R76-1,R76)</f>
        <v>#VALUE!</v>
      </c>
      <c r="T76" s="56" t="e">
        <f>IF(O76&lt;LOOKUP(E76,'Horario salida'!$B$2:$E$24),O76+100,O76)</f>
        <v>#VALUE!</v>
      </c>
      <c r="U76" s="56"/>
      <c r="V76" s="56"/>
      <c r="W76" s="57"/>
      <c r="X76" s="58" t="e">
        <f>Q76-LOOKUP(E76,'Horario salida'!$B$2:$C$24)</f>
        <v>#VALUE!</v>
      </c>
      <c r="Y76" s="58" t="e">
        <f>S76-LOOKUP(E76,'Horario salida'!$B$2:$D$24)</f>
        <v>#VALUE!</v>
      </c>
      <c r="Z76" s="58" t="e">
        <f>T76-LOOKUP(E76,'Horario salida'!$B$2:$E$24)</f>
        <v>#VALUE!</v>
      </c>
      <c r="AB76" s="58" t="e">
        <f aca="true" t="shared" si="50" ref="AB76:AD79">TEXT(X76,"00")</f>
        <v>#VALUE!</v>
      </c>
      <c r="AC76" s="58" t="e">
        <f t="shared" si="50"/>
        <v>#VALUE!</v>
      </c>
      <c r="AD76" s="58" t="e">
        <f t="shared" si="50"/>
        <v>#VALUE!</v>
      </c>
    </row>
    <row r="77" spans="1:30" ht="13.5" thickTop="1">
      <c r="A77" s="19" t="s">
        <v>60</v>
      </c>
      <c r="B77" s="26" t="s">
        <v>2</v>
      </c>
      <c r="C77" s="62" t="s">
        <v>0</v>
      </c>
      <c r="D77" s="62" t="s">
        <v>1</v>
      </c>
      <c r="E77" s="62" t="s">
        <v>62</v>
      </c>
      <c r="F77" s="19" t="s">
        <v>6</v>
      </c>
      <c r="G77" s="27"/>
      <c r="H77" s="62" t="s">
        <v>7</v>
      </c>
      <c r="J77" s="55">
        <f t="shared" si="46"/>
        <v>8</v>
      </c>
      <c r="M77" s="40" t="e">
        <f t="shared" si="47"/>
        <v>#VALUE!</v>
      </c>
      <c r="N77" s="40" t="e">
        <f t="shared" si="48"/>
        <v>#VALUE!</v>
      </c>
      <c r="O77" s="56" t="e">
        <f t="shared" si="49"/>
        <v>#VALUE!</v>
      </c>
      <c r="P77" s="57"/>
      <c r="Q77" s="56" t="e">
        <f>IF(N77&lt;LOOKUP(E77,'Horario salida'!$B$2:$D$24),M77-1,M77)</f>
        <v>#VALUE!</v>
      </c>
      <c r="R77" s="56" t="e">
        <f>IF(N77&lt;LOOKUP(E77,'Horario salida'!$B$2:$D$24),N77+60,N77)</f>
        <v>#VALUE!</v>
      </c>
      <c r="S77" s="56" t="e">
        <f>IF(O77&lt;LOOKUP(E77,'Horario salida'!$B$2:$E$24),R77-1,R77)</f>
        <v>#VALUE!</v>
      </c>
      <c r="T77" s="56" t="e">
        <f>IF(O77&lt;LOOKUP(E77,'Horario salida'!$B$2:$E$24),O77+100,O77)</f>
        <v>#VALUE!</v>
      </c>
      <c r="U77" s="56"/>
      <c r="V77" s="56"/>
      <c r="W77" s="57"/>
      <c r="X77" s="58" t="e">
        <f>Q77-LOOKUP(E77,'Horario salida'!$B$2:$C$24)</f>
        <v>#VALUE!</v>
      </c>
      <c r="Y77" s="58" t="e">
        <f>S77-LOOKUP(E77,'Horario salida'!$B$2:$D$24)</f>
        <v>#VALUE!</v>
      </c>
      <c r="Z77" s="58" t="e">
        <f>T77-LOOKUP(E77,'Horario salida'!$B$2:$E$24)</f>
        <v>#VALUE!</v>
      </c>
      <c r="AB77" s="58" t="e">
        <f t="shared" si="50"/>
        <v>#VALUE!</v>
      </c>
      <c r="AC77" s="58" t="e">
        <f t="shared" si="50"/>
        <v>#VALUE!</v>
      </c>
      <c r="AD77" s="58" t="e">
        <f t="shared" si="50"/>
        <v>#VALUE!</v>
      </c>
    </row>
    <row r="78" spans="1:30" ht="12.75">
      <c r="A78" s="28">
        <v>33</v>
      </c>
      <c r="B78" s="29">
        <v>55</v>
      </c>
      <c r="C78" s="72" t="s">
        <v>147</v>
      </c>
      <c r="D78" s="72" t="s">
        <v>48</v>
      </c>
      <c r="E78" s="63" t="s">
        <v>29</v>
      </c>
      <c r="F78" s="30">
        <v>711483</v>
      </c>
      <c r="G78" s="27"/>
      <c r="H78" s="63" t="str">
        <f>IF(F78="D","DESCALIF.",IF(F78="A","ABANDONO",IF(F78="N","NO PRES.",CONCATENATE(AB78,":",AC78,":",AD78))))</f>
        <v>61:07:82</v>
      </c>
      <c r="J78" s="55">
        <f t="shared" si="46"/>
        <v>6</v>
      </c>
      <c r="M78" s="40">
        <f t="shared" si="47"/>
        <v>71</v>
      </c>
      <c r="N78" s="40">
        <f t="shared" si="48"/>
        <v>14</v>
      </c>
      <c r="O78" s="56">
        <f t="shared" si="49"/>
        <v>83</v>
      </c>
      <c r="P78" s="57"/>
      <c r="Q78" s="56">
        <f>IF(N78&lt;LOOKUP(E78,'Horario salida'!$B$2:$D$24),M78-1,M78)</f>
        <v>71</v>
      </c>
      <c r="R78" s="56">
        <f>IF(N78&lt;LOOKUP(E78,'Horario salida'!$B$2:$D$24),N78+60,N78)</f>
        <v>14</v>
      </c>
      <c r="S78" s="56">
        <f>IF(O78&lt;LOOKUP(E78,'Horario salida'!$B$2:$E$24),R78-1,R78)</f>
        <v>14</v>
      </c>
      <c r="T78" s="56">
        <f>IF(O78&lt;LOOKUP(E78,'Horario salida'!$B$2:$E$24),O78+100,O78)</f>
        <v>83</v>
      </c>
      <c r="U78" s="56"/>
      <c r="V78" s="56"/>
      <c r="W78" s="57"/>
      <c r="X78" s="58">
        <f>Q78-LOOKUP(E78,'Horario salida'!$B$2:$C$24)</f>
        <v>61</v>
      </c>
      <c r="Y78" s="58">
        <f>S78-LOOKUP(E78,'Horario salida'!$B$2:$D$24)</f>
        <v>7</v>
      </c>
      <c r="Z78" s="58">
        <f>T78-LOOKUP(E78,'Horario salida'!$B$2:$E$24)</f>
        <v>82</v>
      </c>
      <c r="AB78" s="58" t="str">
        <f t="shared" si="50"/>
        <v>61</v>
      </c>
      <c r="AC78" s="58" t="str">
        <f t="shared" si="50"/>
        <v>07</v>
      </c>
      <c r="AD78" s="58" t="str">
        <f t="shared" si="50"/>
        <v>82</v>
      </c>
    </row>
    <row r="79" spans="1:30" ht="12.75">
      <c r="A79" s="28">
        <v>27</v>
      </c>
      <c r="B79" s="29">
        <v>59</v>
      </c>
      <c r="C79" s="79" t="s">
        <v>114</v>
      </c>
      <c r="D79" s="79" t="s">
        <v>58</v>
      </c>
      <c r="E79" s="63" t="s">
        <v>29</v>
      </c>
      <c r="F79" s="30">
        <v>724574</v>
      </c>
      <c r="G79" s="27"/>
      <c r="H79" s="63" t="str">
        <f>IF(F79="D","DESCALIF.",IF(F79="A","ABANDONO",IF(F79="N","NO PRES.",CONCATENATE(AB79,":",AC79,":",AD79))))</f>
        <v>62:38:73</v>
      </c>
      <c r="J79" s="55">
        <f t="shared" si="46"/>
        <v>6</v>
      </c>
      <c r="M79" s="40">
        <f t="shared" si="47"/>
        <v>72</v>
      </c>
      <c r="N79" s="40">
        <f t="shared" si="48"/>
        <v>45</v>
      </c>
      <c r="O79" s="56">
        <f t="shared" si="49"/>
        <v>74</v>
      </c>
      <c r="P79" s="57"/>
      <c r="Q79" s="56">
        <f>IF(N79&lt;LOOKUP(E79,'Horario salida'!$B$2:$D$24),M79-1,M79)</f>
        <v>72</v>
      </c>
      <c r="R79" s="56">
        <f>IF(N79&lt;LOOKUP(E79,'Horario salida'!$B$2:$D$24),N79+60,N79)</f>
        <v>45</v>
      </c>
      <c r="S79" s="56">
        <f>IF(O79&lt;LOOKUP(E79,'Horario salida'!$B$2:$E$24),R79-1,R79)</f>
        <v>45</v>
      </c>
      <c r="T79" s="56">
        <f>IF(O79&lt;LOOKUP(E79,'Horario salida'!$B$2:$E$24),O79+100,O79)</f>
        <v>74</v>
      </c>
      <c r="U79" s="56"/>
      <c r="V79" s="56"/>
      <c r="W79" s="57"/>
      <c r="X79" s="58">
        <f>Q79-LOOKUP(E79,'Horario salida'!$B$2:$C$24)</f>
        <v>62</v>
      </c>
      <c r="Y79" s="58">
        <f>S79-LOOKUP(E79,'Horario salida'!$B$2:$D$24)</f>
        <v>38</v>
      </c>
      <c r="Z79" s="58">
        <f>T79-LOOKUP(E79,'Horario salida'!$B$2:$E$24)</f>
        <v>73</v>
      </c>
      <c r="AB79" s="58" t="str">
        <f t="shared" si="50"/>
        <v>62</v>
      </c>
      <c r="AC79" s="58" t="str">
        <f t="shared" si="50"/>
        <v>38</v>
      </c>
      <c r="AD79" s="58" t="str">
        <f t="shared" si="50"/>
        <v>73</v>
      </c>
    </row>
    <row r="80" spans="1:37" ht="12.75">
      <c r="A80" s="28">
        <v>21</v>
      </c>
      <c r="B80" s="29">
        <v>56</v>
      </c>
      <c r="C80" s="72" t="s">
        <v>160</v>
      </c>
      <c r="D80" s="72" t="s">
        <v>56</v>
      </c>
      <c r="E80" s="63" t="s">
        <v>29</v>
      </c>
      <c r="F80" s="30">
        <v>784028</v>
      </c>
      <c r="G80" s="89"/>
      <c r="H80" s="63" t="str">
        <f>IF(F80="D","DESCALIF.",IF(F80="A","ABANDONO",IF(F80="N","NO PRES.",CONCATENATE(AB80,":",AC80,":",AD80))))</f>
        <v>68:33:27</v>
      </c>
      <c r="I80" s="55"/>
      <c r="J80" s="55">
        <f t="shared" si="46"/>
        <v>6</v>
      </c>
      <c r="M80" s="40">
        <f t="shared" si="47"/>
        <v>78</v>
      </c>
      <c r="N80" s="40">
        <f t="shared" si="48"/>
        <v>40</v>
      </c>
      <c r="O80" s="56">
        <f t="shared" si="49"/>
        <v>28</v>
      </c>
      <c r="P80" s="57"/>
      <c r="Q80" s="56">
        <f>IF(N80&lt;LOOKUP(E80,'Horario salida'!$B$2:$D$24),M80-1,M80)</f>
        <v>78</v>
      </c>
      <c r="R80" s="56">
        <f>IF(N80&lt;LOOKUP(E80,'Horario salida'!$B$2:$D$24),N80+60,N80)</f>
        <v>40</v>
      </c>
      <c r="S80" s="56">
        <f>IF(O80&lt;LOOKUP(E80,'Horario salida'!$B$2:$E$24),R80-1,R80)</f>
        <v>40</v>
      </c>
      <c r="T80" s="56">
        <f>IF(O80&lt;LOOKUP(E80,'Horario salida'!$B$2:$E$24),O80+100,O80)</f>
        <v>28</v>
      </c>
      <c r="U80" s="56"/>
      <c r="V80" s="56"/>
      <c r="W80" s="57"/>
      <c r="X80" s="58">
        <f>Q80-LOOKUP(E80,'Horario salida'!$B$2:$C$24)</f>
        <v>68</v>
      </c>
      <c r="Y80" s="58">
        <f>S80-LOOKUP(E80,'Horario salida'!$B$2:$D$24)</f>
        <v>33</v>
      </c>
      <c r="Z80" s="58">
        <f>T80-LOOKUP(E80,'Horario salida'!$B$2:$E$24)</f>
        <v>27</v>
      </c>
      <c r="AB80" s="58" t="str">
        <f aca="true" t="shared" si="51" ref="AB80:AD81">TEXT(X80,"00")</f>
        <v>68</v>
      </c>
      <c r="AC80" s="58" t="str">
        <f t="shared" si="51"/>
        <v>33</v>
      </c>
      <c r="AD80" s="58" t="str">
        <f t="shared" si="51"/>
        <v>27</v>
      </c>
      <c r="AE80" s="59"/>
      <c r="AF80" s="55"/>
      <c r="AH80" s="55"/>
      <c r="AI80" s="55"/>
      <c r="AJ80" s="55"/>
      <c r="AK80" s="13"/>
    </row>
    <row r="81" spans="1:30" ht="12.75">
      <c r="A81" s="28">
        <v>15</v>
      </c>
      <c r="B81" s="29">
        <v>58</v>
      </c>
      <c r="C81" s="79" t="s">
        <v>96</v>
      </c>
      <c r="D81" s="72" t="s">
        <v>53</v>
      </c>
      <c r="E81" s="63" t="s">
        <v>29</v>
      </c>
      <c r="F81" s="30">
        <v>801103</v>
      </c>
      <c r="G81" s="27"/>
      <c r="H81" s="63" t="str">
        <f>IF(F81="D","DESCALIF.",IF(F81="A","ABANDONO",IF(F81="N","NO PRES.",CONCATENATE(AB81,":",AC81,":",AD81))))</f>
        <v>70:04:02</v>
      </c>
      <c r="J81" s="55">
        <f t="shared" si="46"/>
        <v>6</v>
      </c>
      <c r="M81" s="40">
        <f t="shared" si="47"/>
        <v>80</v>
      </c>
      <c r="N81" s="40">
        <f t="shared" si="48"/>
        <v>11</v>
      </c>
      <c r="O81" s="56">
        <f t="shared" si="49"/>
        <v>3</v>
      </c>
      <c r="P81" s="57"/>
      <c r="Q81" s="56">
        <f>IF(N81&lt;LOOKUP(E81,'Horario salida'!$B$2:$D$24),M81-1,M81)</f>
        <v>80</v>
      </c>
      <c r="R81" s="56">
        <f>IF(N81&lt;LOOKUP(E81,'Horario salida'!$B$2:$D$24),N81+60,N81)</f>
        <v>11</v>
      </c>
      <c r="S81" s="56">
        <f>IF(O81&lt;LOOKUP(E81,'Horario salida'!$B$2:$E$24),R81-1,R81)</f>
        <v>11</v>
      </c>
      <c r="T81" s="56">
        <f>IF(O81&lt;LOOKUP(E81,'Horario salida'!$B$2:$E$24),O81+100,O81)</f>
        <v>3</v>
      </c>
      <c r="U81" s="56"/>
      <c r="V81" s="56"/>
      <c r="W81" s="57"/>
      <c r="X81" s="58">
        <f>Q81-LOOKUP(E81,'Horario salida'!$B$2:$C$24)</f>
        <v>70</v>
      </c>
      <c r="Y81" s="58">
        <f>S81-LOOKUP(E81,'Horario salida'!$B$2:$D$24)</f>
        <v>4</v>
      </c>
      <c r="Z81" s="58">
        <f>T81-LOOKUP(E81,'Horario salida'!$B$2:$E$24)</f>
        <v>2</v>
      </c>
      <c r="AB81" s="58" t="str">
        <f t="shared" si="51"/>
        <v>70</v>
      </c>
      <c r="AC81" s="58" t="str">
        <f t="shared" si="51"/>
        <v>04</v>
      </c>
      <c r="AD81" s="58" t="str">
        <f t="shared" si="51"/>
        <v>02</v>
      </c>
    </row>
    <row r="82" spans="1:36" ht="12.75">
      <c r="A82" s="28"/>
      <c r="B82" s="29">
        <v>100</v>
      </c>
      <c r="C82" s="79" t="s">
        <v>155</v>
      </c>
      <c r="D82" s="118" t="s">
        <v>107</v>
      </c>
      <c r="E82" s="63" t="s">
        <v>29</v>
      </c>
      <c r="F82" s="30" t="s">
        <v>22</v>
      </c>
      <c r="G82" s="27"/>
      <c r="H82" s="63" t="str">
        <f>IF(F82="D","DESCALIF.",IF(F82="A","ABANDONO",IF(F82="N","NO PRES.",CONCATENATE(AB82,":",AC82,":",AD82))))</f>
        <v>ABANDONO</v>
      </c>
      <c r="I82" s="55"/>
      <c r="J82" s="55">
        <f>LEN(F82)</f>
        <v>1</v>
      </c>
      <c r="M82" s="40" t="e">
        <f>VALUE(MID(F82,1,J82-4))</f>
        <v>#VALUE!</v>
      </c>
      <c r="N82" s="40" t="e">
        <f>VALUE(MID(F82,J82-4+1,2))</f>
        <v>#VALUE!</v>
      </c>
      <c r="O82" s="56" t="e">
        <f>VALUE(RIGHT(F82,2))</f>
        <v>#VALUE!</v>
      </c>
      <c r="P82" s="57"/>
      <c r="Q82" s="56" t="e">
        <f>IF(N82&lt;LOOKUP(E82,'Horario salida'!$B$2:$D$24),M82-1,M82)</f>
        <v>#VALUE!</v>
      </c>
      <c r="R82" s="56" t="e">
        <f>IF(N82&lt;LOOKUP(E82,'Horario salida'!$B$2:$D$24),N82+60,N82)</f>
        <v>#VALUE!</v>
      </c>
      <c r="S82" s="56" t="e">
        <f>IF(O82&lt;LOOKUP(E82,'Horario salida'!$B$2:$E$24),R82-1,R82)</f>
        <v>#VALUE!</v>
      </c>
      <c r="T82" s="56" t="e">
        <f>IF(O82&lt;LOOKUP(E82,'Horario salida'!$B$2:$E$24),O82+100,O82)</f>
        <v>#VALUE!</v>
      </c>
      <c r="U82" s="56"/>
      <c r="V82" s="56"/>
      <c r="W82" s="57"/>
      <c r="X82" s="58" t="e">
        <f>Q82-LOOKUP(E82,'Horario salida'!$B$2:$C$24)</f>
        <v>#VALUE!</v>
      </c>
      <c r="Y82" s="58" t="e">
        <f>S82-LOOKUP(E82,'Horario salida'!$B$2:$D$24)</f>
        <v>#VALUE!</v>
      </c>
      <c r="Z82" s="58" t="e">
        <f>T82-LOOKUP(E82,'Horario salida'!$B$2:$E$24)</f>
        <v>#VALUE!</v>
      </c>
      <c r="AB82" s="58" t="e">
        <f>TEXT(X82,"00")</f>
        <v>#VALUE!</v>
      </c>
      <c r="AC82" s="58" t="e">
        <f>TEXT(Y82,"00")</f>
        <v>#VALUE!</v>
      </c>
      <c r="AD82" s="58" t="e">
        <f>TEXT(Z82,"00")</f>
        <v>#VALUE!</v>
      </c>
      <c r="AE82" s="59"/>
      <c r="AF82" s="55"/>
      <c r="AH82" s="55"/>
      <c r="AI82" s="55"/>
      <c r="AJ82" s="55"/>
    </row>
    <row r="83" spans="1:30" ht="12.75">
      <c r="A83" s="12"/>
      <c r="B83" s="112"/>
      <c r="C83" s="42"/>
      <c r="D83" s="42"/>
      <c r="E83" s="78"/>
      <c r="F83" s="116"/>
      <c r="G83" s="90"/>
      <c r="H83" s="78"/>
      <c r="J83" s="55"/>
      <c r="O83" s="56"/>
      <c r="P83" s="57"/>
      <c r="Q83" s="56"/>
      <c r="R83" s="56"/>
      <c r="S83" s="56"/>
      <c r="T83" s="56"/>
      <c r="U83" s="56"/>
      <c r="V83" s="56"/>
      <c r="W83" s="57"/>
      <c r="X83" s="58"/>
      <c r="Y83" s="58"/>
      <c r="Z83" s="58"/>
      <c r="AB83" s="58"/>
      <c r="AC83" s="58"/>
      <c r="AD83" s="58"/>
    </row>
    <row r="84" spans="2:30" ht="13.5" thickBot="1">
      <c r="B84" s="31"/>
      <c r="C84" s="73"/>
      <c r="D84" s="73"/>
      <c r="E84" s="74"/>
      <c r="F84" s="36"/>
      <c r="G84" s="90"/>
      <c r="H84" s="56"/>
      <c r="J84" s="55"/>
      <c r="O84" s="56"/>
      <c r="P84" s="57"/>
      <c r="Q84" s="56"/>
      <c r="R84" s="56"/>
      <c r="S84" s="56"/>
      <c r="T84" s="56"/>
      <c r="U84" s="56"/>
      <c r="V84" s="56"/>
      <c r="W84" s="57"/>
      <c r="X84" s="58"/>
      <c r="Y84" s="58"/>
      <c r="Z84" s="58"/>
      <c r="AB84" s="58"/>
      <c r="AC84" s="58"/>
      <c r="AD84" s="58"/>
    </row>
    <row r="85" spans="2:38" ht="21.75" thickBot="1" thickTop="1">
      <c r="B85" s="35"/>
      <c r="C85" s="75" t="s">
        <v>10</v>
      </c>
      <c r="D85" s="76" t="s">
        <v>8</v>
      </c>
      <c r="E85" s="76" t="s">
        <v>14</v>
      </c>
      <c r="F85" s="86"/>
      <c r="G85" s="85"/>
      <c r="H85" s="88"/>
      <c r="M85" s="40" t="e">
        <f>VALUE(MID(F85,1,J85-4))</f>
        <v>#VALUE!</v>
      </c>
      <c r="N85" s="40" t="e">
        <f>VALUE(MID(F85,J85-4+1,2))</f>
        <v>#VALUE!</v>
      </c>
      <c r="O85" s="56" t="e">
        <f>VALUE(RIGHT(F85,2))</f>
        <v>#VALUE!</v>
      </c>
      <c r="P85" s="57"/>
      <c r="Q85" s="56" t="e">
        <f>IF(N85&lt;LOOKUP(E85,'Horario salida'!$B$2:$D$24),M85-1,M85)</f>
        <v>#VALUE!</v>
      </c>
      <c r="R85" s="56" t="e">
        <f>IF(N85&lt;LOOKUP(E85,'Horario salida'!$B$2:$D$24),N85+60,N85)</f>
        <v>#VALUE!</v>
      </c>
      <c r="S85" s="56" t="e">
        <f>IF(O85&lt;LOOKUP(E85,'Horario salida'!$B$2:$E$24),R85-1,R85)</f>
        <v>#VALUE!</v>
      </c>
      <c r="T85" s="56" t="e">
        <f>IF(O85&lt;LOOKUP(E85,'Horario salida'!$B$2:$E$24),O85+100,O85)</f>
        <v>#VALUE!</v>
      </c>
      <c r="U85" s="56"/>
      <c r="V85" s="56"/>
      <c r="W85" s="57"/>
      <c r="X85" s="58" t="e">
        <f>Q85-LOOKUP(E85,'Horario salida'!$B$2:$C$24)</f>
        <v>#VALUE!</v>
      </c>
      <c r="Y85" s="58" t="e">
        <f>S85-LOOKUP(E85,'Horario salida'!$B$2:$D$24)</f>
        <v>#VALUE!</v>
      </c>
      <c r="Z85" s="58" t="e">
        <f>T85-LOOKUP(E85,'Horario salida'!$B$2:$E$24)</f>
        <v>#VALUE!</v>
      </c>
      <c r="AB85" s="58" t="e">
        <f aca="true" t="shared" si="52" ref="AB85:AD86">TEXT(X85,"00")</f>
        <v>#VALUE!</v>
      </c>
      <c r="AC85" s="58" t="e">
        <f t="shared" si="52"/>
        <v>#VALUE!</v>
      </c>
      <c r="AD85" s="58" t="e">
        <f t="shared" si="52"/>
        <v>#VALUE!</v>
      </c>
      <c r="AE85" s="42"/>
      <c r="AL85" s="11"/>
    </row>
    <row r="86" spans="1:30" ht="13.5" thickTop="1">
      <c r="A86" s="19" t="s">
        <v>60</v>
      </c>
      <c r="B86" s="26" t="s">
        <v>2</v>
      </c>
      <c r="C86" s="62" t="s">
        <v>0</v>
      </c>
      <c r="D86" s="62" t="s">
        <v>1</v>
      </c>
      <c r="E86" s="62" t="s">
        <v>62</v>
      </c>
      <c r="F86" s="19" t="s">
        <v>6</v>
      </c>
      <c r="G86" s="27"/>
      <c r="H86" s="62" t="s">
        <v>7</v>
      </c>
      <c r="M86" s="40" t="e">
        <f>VALUE(MID(F86,1,J86-4))</f>
        <v>#VALUE!</v>
      </c>
      <c r="N86" s="40" t="e">
        <f>VALUE(MID(F86,J86-4+1,2))</f>
        <v>#VALUE!</v>
      </c>
      <c r="O86" s="56" t="e">
        <f>VALUE(RIGHT(F86,2))</f>
        <v>#VALUE!</v>
      </c>
      <c r="P86" s="57"/>
      <c r="Q86" s="56" t="e">
        <f>IF(N86&lt;LOOKUP(E86,'Horario salida'!$B$2:$D$24),M86-1,M86)</f>
        <v>#VALUE!</v>
      </c>
      <c r="R86" s="56" t="e">
        <f>IF(N86&lt;LOOKUP(E86,'Horario salida'!$B$2:$D$24),N86+60,N86)</f>
        <v>#VALUE!</v>
      </c>
      <c r="S86" s="56" t="e">
        <f>IF(O86&lt;LOOKUP(E86,'Horario salida'!$B$2:$E$24),R86-1,R86)</f>
        <v>#VALUE!</v>
      </c>
      <c r="T86" s="56" t="e">
        <f>IF(O86&lt;LOOKUP(E86,'Horario salida'!$B$2:$E$24),O86+100,O86)</f>
        <v>#VALUE!</v>
      </c>
      <c r="U86" s="56"/>
      <c r="V86" s="56"/>
      <c r="W86" s="57"/>
      <c r="X86" s="58" t="e">
        <f>Q86-LOOKUP(E86,'Horario salida'!$B$2:$C$24)</f>
        <v>#VALUE!</v>
      </c>
      <c r="Y86" s="58" t="e">
        <f>S86-LOOKUP(E86,'Horario salida'!$B$2:$D$24)</f>
        <v>#VALUE!</v>
      </c>
      <c r="Z86" s="58" t="e">
        <f>T86-LOOKUP(E86,'Horario salida'!$B$2:$E$24)</f>
        <v>#VALUE!</v>
      </c>
      <c r="AB86" s="58" t="e">
        <f t="shared" si="52"/>
        <v>#VALUE!</v>
      </c>
      <c r="AC86" s="58" t="e">
        <f t="shared" si="52"/>
        <v>#VALUE!</v>
      </c>
      <c r="AD86" s="58" t="e">
        <f t="shared" si="52"/>
        <v>#VALUE!</v>
      </c>
    </row>
    <row r="87" spans="1:37" ht="15.75">
      <c r="A87" s="28">
        <v>33</v>
      </c>
      <c r="B87" s="29">
        <v>63</v>
      </c>
      <c r="C87" s="71" t="s">
        <v>153</v>
      </c>
      <c r="D87" s="71" t="s">
        <v>56</v>
      </c>
      <c r="E87" s="63" t="s">
        <v>27</v>
      </c>
      <c r="F87" s="30">
        <v>691332</v>
      </c>
      <c r="G87" s="27"/>
      <c r="H87" s="63" t="str">
        <f>IF(F87="D","DESCALIF.",IF(F87="A","ABANDONO",IF(F87="N","NO PRES.",CONCATENATE(AB87,":",AC87,":",AD87))))</f>
        <v>59:06:31</v>
      </c>
      <c r="I87" s="55"/>
      <c r="J87" s="55">
        <f>LEN(F87)</f>
        <v>6</v>
      </c>
      <c r="K87" s="55"/>
      <c r="L87" s="55"/>
      <c r="M87" s="40">
        <f>VALUE(MID(F87,1,J87-4))</f>
        <v>69</v>
      </c>
      <c r="N87" s="40">
        <f>VALUE(MID(F87,J87-4+1,2))</f>
        <v>13</v>
      </c>
      <c r="O87" s="56">
        <f>VALUE(RIGHT(F87,2))</f>
        <v>32</v>
      </c>
      <c r="P87" s="57"/>
      <c r="Q87" s="56">
        <f>IF(N87&lt;LOOKUP(E87,'Horario salida'!$B$2:$D$24),M87-1,M87)</f>
        <v>69</v>
      </c>
      <c r="R87" s="56">
        <f>IF(N87&lt;LOOKUP(E87,'Horario salida'!$B$2:$D$24),N87+60,N87)</f>
        <v>13</v>
      </c>
      <c r="S87" s="56">
        <f>IF(O87&lt;LOOKUP(E87,'Horario salida'!$B$2:$E$24),R87-1,R87)</f>
        <v>13</v>
      </c>
      <c r="T87" s="56">
        <f>IF(O87&lt;LOOKUP(E87,'Horario salida'!$B$2:$E$24),O87+100,O87)</f>
        <v>32</v>
      </c>
      <c r="U87" s="56"/>
      <c r="V87" s="56"/>
      <c r="W87" s="57"/>
      <c r="X87" s="58">
        <f>Q87-LOOKUP(E87,'Horario salida'!$B$2:$C$24)</f>
        <v>59</v>
      </c>
      <c r="Y87" s="58">
        <f>S87-LOOKUP(E87,'Horario salida'!$B$2:$D$24)</f>
        <v>6</v>
      </c>
      <c r="Z87" s="58">
        <f>T87-LOOKUP(E87,'Horario salida'!$B$2:$E$24)</f>
        <v>31</v>
      </c>
      <c r="AB87" s="58" t="str">
        <f aca="true" t="shared" si="53" ref="AB87:AD89">TEXT(X87,"00")</f>
        <v>59</v>
      </c>
      <c r="AC87" s="58" t="str">
        <f t="shared" si="53"/>
        <v>06</v>
      </c>
      <c r="AD87" s="58" t="str">
        <f t="shared" si="53"/>
        <v>31</v>
      </c>
      <c r="AE87" s="59"/>
      <c r="AF87" s="55"/>
      <c r="AH87" s="55"/>
      <c r="AI87" s="55"/>
      <c r="AJ87" s="55"/>
      <c r="AK87" s="13"/>
    </row>
    <row r="88" spans="1:37" ht="15.75">
      <c r="A88" s="101">
        <v>27</v>
      </c>
      <c r="B88" s="102">
        <v>106</v>
      </c>
      <c r="C88" s="107" t="s">
        <v>154</v>
      </c>
      <c r="D88" s="71" t="s">
        <v>58</v>
      </c>
      <c r="E88" s="104" t="s">
        <v>27</v>
      </c>
      <c r="F88" s="105">
        <v>761521</v>
      </c>
      <c r="G88" s="85"/>
      <c r="H88" s="104" t="str">
        <f>IF(F88="D","DESCALIF.",IF(F88="A","ABANDONO",IF(F88="N","NO PRES.",CONCATENATE(AB88,":",AC88,":",AD88))))</f>
        <v>66:08:20</v>
      </c>
      <c r="I88" s="55"/>
      <c r="J88" s="55">
        <f>LEN(F88)</f>
        <v>6</v>
      </c>
      <c r="K88" s="55"/>
      <c r="L88" s="55"/>
      <c r="M88" s="40">
        <f>VALUE(MID(F88,1,J88-4))</f>
        <v>76</v>
      </c>
      <c r="N88" s="40">
        <f>VALUE(MID(F88,J88-4+1,2))</f>
        <v>15</v>
      </c>
      <c r="O88" s="56">
        <f>VALUE(RIGHT(F88,2))</f>
        <v>21</v>
      </c>
      <c r="P88" s="57"/>
      <c r="Q88" s="56">
        <f>IF(N88&lt;LOOKUP(E88,'Horario salida'!$B$2:$D$24),M88-1,M88)</f>
        <v>76</v>
      </c>
      <c r="R88" s="56">
        <f>IF(N88&lt;LOOKUP(E88,'Horario salida'!$B$2:$D$24),N88+60,N88)</f>
        <v>15</v>
      </c>
      <c r="S88" s="56">
        <f>IF(O88&lt;LOOKUP(E88,'Horario salida'!$B$2:$E$24),R88-1,R88)</f>
        <v>15</v>
      </c>
      <c r="T88" s="56">
        <f>IF(O88&lt;LOOKUP(E88,'Horario salida'!$B$2:$E$24),O88+100,O88)</f>
        <v>21</v>
      </c>
      <c r="U88" s="56"/>
      <c r="V88" s="56"/>
      <c r="W88" s="57"/>
      <c r="X88" s="58">
        <f>Q88-LOOKUP(E88,'Horario salida'!$B$2:$C$24)</f>
        <v>66</v>
      </c>
      <c r="Y88" s="58">
        <f>S88-LOOKUP(E88,'Horario salida'!$B$2:$D$24)</f>
        <v>8</v>
      </c>
      <c r="Z88" s="58">
        <f>T88-LOOKUP(E88,'Horario salida'!$B$2:$E$24)</f>
        <v>20</v>
      </c>
      <c r="AB88" s="58" t="str">
        <f t="shared" si="53"/>
        <v>66</v>
      </c>
      <c r="AC88" s="58" t="str">
        <f t="shared" si="53"/>
        <v>08</v>
      </c>
      <c r="AD88" s="58" t="str">
        <f t="shared" si="53"/>
        <v>20</v>
      </c>
      <c r="AE88" s="59"/>
      <c r="AF88" s="55"/>
      <c r="AH88" s="55"/>
      <c r="AI88" s="55"/>
      <c r="AJ88" s="55"/>
      <c r="AK88" s="13"/>
    </row>
    <row r="89" spans="1:37" ht="15.75">
      <c r="A89" s="28"/>
      <c r="B89" s="29">
        <v>61</v>
      </c>
      <c r="C89" s="71" t="s">
        <v>115</v>
      </c>
      <c r="D89" s="71" t="s">
        <v>58</v>
      </c>
      <c r="E89" s="63" t="s">
        <v>27</v>
      </c>
      <c r="F89" s="30">
        <v>770220</v>
      </c>
      <c r="G89" s="27"/>
      <c r="H89" s="63" t="str">
        <f>IF(F89="D","DESCALIF.",IF(F89="A","ABANDONO",IF(F89="N","NO PRES.",CONCATENATE(AB89,":",AC89,":",AD89))))</f>
        <v>66:55:19</v>
      </c>
      <c r="I89" s="55"/>
      <c r="J89" s="55">
        <f>LEN(F89)</f>
        <v>6</v>
      </c>
      <c r="K89" s="55"/>
      <c r="L89" s="55"/>
      <c r="M89" s="40">
        <f>VALUE(MID(F89,1,J89-4))</f>
        <v>77</v>
      </c>
      <c r="N89" s="40">
        <f>VALUE(MID(F89,J89-4+1,2))</f>
        <v>2</v>
      </c>
      <c r="O89" s="56">
        <f>VALUE(RIGHT(F89,2))</f>
        <v>20</v>
      </c>
      <c r="P89" s="57"/>
      <c r="Q89" s="56">
        <f>IF(N89&lt;LOOKUP(E89,'Horario salida'!$B$2:$D$24),M89-1,M89)</f>
        <v>76</v>
      </c>
      <c r="R89" s="56">
        <f>IF(N89&lt;LOOKUP(E89,'Horario salida'!$B$2:$D$24),N89+60,N89)</f>
        <v>62</v>
      </c>
      <c r="S89" s="56">
        <f>IF(O89&lt;LOOKUP(E89,'Horario salida'!$B$2:$E$24),R89-1,R89)</f>
        <v>62</v>
      </c>
      <c r="T89" s="56">
        <f>IF(O89&lt;LOOKUP(E89,'Horario salida'!$B$2:$E$24),O89+100,O89)</f>
        <v>20</v>
      </c>
      <c r="U89" s="56"/>
      <c r="V89" s="56"/>
      <c r="W89" s="57"/>
      <c r="X89" s="58">
        <f>Q89-LOOKUP(E89,'Horario salida'!$B$2:$C$24)</f>
        <v>66</v>
      </c>
      <c r="Y89" s="58">
        <f>S89-LOOKUP(E89,'Horario salida'!$B$2:$D$24)</f>
        <v>55</v>
      </c>
      <c r="Z89" s="58">
        <f>T89-LOOKUP(E89,'Horario salida'!$B$2:$E$24)</f>
        <v>19</v>
      </c>
      <c r="AB89" s="58" t="str">
        <f t="shared" si="53"/>
        <v>66</v>
      </c>
      <c r="AC89" s="58" t="str">
        <f t="shared" si="53"/>
        <v>55</v>
      </c>
      <c r="AD89" s="58" t="str">
        <f t="shared" si="53"/>
        <v>19</v>
      </c>
      <c r="AE89" s="59"/>
      <c r="AF89" s="55"/>
      <c r="AH89" s="55"/>
      <c r="AI89" s="55"/>
      <c r="AJ89" s="55"/>
      <c r="AK89" s="13"/>
    </row>
    <row r="90" spans="2:30" ht="13.5" customHeight="1">
      <c r="B90" s="31"/>
      <c r="C90" s="73"/>
      <c r="D90" s="73"/>
      <c r="E90" s="74"/>
      <c r="F90" s="34"/>
      <c r="G90" s="90"/>
      <c r="H90" s="56"/>
      <c r="J90" s="55"/>
      <c r="O90" s="56"/>
      <c r="P90" s="57"/>
      <c r="Q90" s="56"/>
      <c r="R90" s="56"/>
      <c r="S90" s="56"/>
      <c r="T90" s="56"/>
      <c r="U90" s="56"/>
      <c r="V90" s="56"/>
      <c r="W90" s="57"/>
      <c r="X90" s="58"/>
      <c r="Y90" s="58"/>
      <c r="Z90" s="58"/>
      <c r="AB90" s="58"/>
      <c r="AC90" s="58"/>
      <c r="AD90" s="58"/>
    </row>
    <row r="91" spans="3:30" ht="13.5" customHeight="1" thickBot="1">
      <c r="C91" s="40"/>
      <c r="D91" s="40"/>
      <c r="E91" s="56"/>
      <c r="F91" s="36" t="s">
        <v>17</v>
      </c>
      <c r="G91" s="90"/>
      <c r="H91" s="56"/>
      <c r="J91" s="55">
        <f aca="true" t="shared" si="54" ref="J91:J99">LEN(F91)</f>
        <v>0</v>
      </c>
      <c r="M91" s="40" t="e">
        <f aca="true" t="shared" si="55" ref="M91:M99">VALUE(MID(F91,1,J91-4))</f>
        <v>#VALUE!</v>
      </c>
      <c r="N91" s="40" t="e">
        <f aca="true" t="shared" si="56" ref="N91:N99">VALUE(MID(F91,J91-4+1,2))</f>
        <v>#VALUE!</v>
      </c>
      <c r="O91" s="56" t="e">
        <f aca="true" t="shared" si="57" ref="O91:O99">VALUE(RIGHT(F91,2))</f>
        <v>#VALUE!</v>
      </c>
      <c r="P91" s="57"/>
      <c r="Q91" s="56" t="e">
        <f>IF(N91&lt;LOOKUP(E91,'Horario salida'!$B$2:$D$24),M91-1,M91)</f>
        <v>#VALUE!</v>
      </c>
      <c r="R91" s="56" t="e">
        <f>IF(N91&lt;LOOKUP(E91,'Horario salida'!$B$2:$D$24),N91+60,N91)</f>
        <v>#VALUE!</v>
      </c>
      <c r="S91" s="56" t="e">
        <f>IF(O91&lt;LOOKUP(E91,'Horario salida'!$B$2:$E$24),R91-1,R91)</f>
        <v>#VALUE!</v>
      </c>
      <c r="T91" s="56" t="e">
        <f>IF(O91&lt;LOOKUP(E91,'Horario salida'!$B$2:$E$24),O91+100,O91)</f>
        <v>#VALUE!</v>
      </c>
      <c r="U91" s="56"/>
      <c r="V91" s="56"/>
      <c r="W91" s="57"/>
      <c r="X91" s="58" t="e">
        <f>Q91-LOOKUP(E91,'Horario salida'!$B$2:$C$24)</f>
        <v>#VALUE!</v>
      </c>
      <c r="Y91" s="58" t="e">
        <f>S91-LOOKUP(E91,'Horario salida'!$B$2:$D$24)</f>
        <v>#VALUE!</v>
      </c>
      <c r="Z91" s="58" t="e">
        <f>T91-LOOKUP(E91,'Horario salida'!$B$2:$E$24)</f>
        <v>#VALUE!</v>
      </c>
      <c r="AB91" s="58" t="e">
        <f aca="true" t="shared" si="58" ref="AB91:AB99">TEXT(X91,"00")</f>
        <v>#VALUE!</v>
      </c>
      <c r="AC91" s="58" t="e">
        <f aca="true" t="shared" si="59" ref="AC91:AC99">TEXT(Y91,"00")</f>
        <v>#VALUE!</v>
      </c>
      <c r="AD91" s="58" t="e">
        <f aca="true" t="shared" si="60" ref="AD91:AD99">TEXT(Z91,"00")</f>
        <v>#VALUE!</v>
      </c>
    </row>
    <row r="92" spans="2:30" ht="21.75" thickBot="1" thickTop="1">
      <c r="B92" s="16"/>
      <c r="C92" s="75" t="s">
        <v>10</v>
      </c>
      <c r="D92" s="76" t="s">
        <v>15</v>
      </c>
      <c r="E92" s="76" t="s">
        <v>35</v>
      </c>
      <c r="F92" s="86"/>
      <c r="G92" s="85"/>
      <c r="H92" s="88"/>
      <c r="J92" s="55">
        <f t="shared" si="54"/>
        <v>0</v>
      </c>
      <c r="M92" s="40" t="e">
        <f t="shared" si="55"/>
        <v>#VALUE!</v>
      </c>
      <c r="N92" s="40" t="e">
        <f t="shared" si="56"/>
        <v>#VALUE!</v>
      </c>
      <c r="O92" s="56" t="e">
        <f t="shared" si="57"/>
        <v>#VALUE!</v>
      </c>
      <c r="P92" s="57"/>
      <c r="Q92" s="56" t="e">
        <f>IF(N92&lt;LOOKUP(E92,'Horario salida'!$B$2:$D$24),M92-1,M92)</f>
        <v>#VALUE!</v>
      </c>
      <c r="R92" s="56" t="e">
        <f>IF(N92&lt;LOOKUP(E92,'Horario salida'!$B$2:$D$24),N92+60,N92)</f>
        <v>#VALUE!</v>
      </c>
      <c r="S92" s="56" t="e">
        <f>IF(O92&lt;LOOKUP(E92,'Horario salida'!$B$2:$E$24),R92-1,R92)</f>
        <v>#VALUE!</v>
      </c>
      <c r="T92" s="56" t="e">
        <f>IF(O92&lt;LOOKUP(E92,'Horario salida'!$B$2:$E$24),O92+100,O92)</f>
        <v>#VALUE!</v>
      </c>
      <c r="U92" s="56"/>
      <c r="V92" s="56"/>
      <c r="W92" s="57"/>
      <c r="X92" s="58" t="e">
        <f>Q92-LOOKUP(E92,'Horario salida'!$B$2:$C$24)</f>
        <v>#VALUE!</v>
      </c>
      <c r="Y92" s="58" t="e">
        <f>S92-LOOKUP(E92,'Horario salida'!$B$2:$D$24)</f>
        <v>#VALUE!</v>
      </c>
      <c r="Z92" s="58" t="e">
        <f>T92-LOOKUP(E92,'Horario salida'!$B$2:$E$24)</f>
        <v>#VALUE!</v>
      </c>
      <c r="AB92" s="58" t="e">
        <f t="shared" si="58"/>
        <v>#VALUE!</v>
      </c>
      <c r="AC92" s="58" t="e">
        <f t="shared" si="59"/>
        <v>#VALUE!</v>
      </c>
      <c r="AD92" s="58" t="e">
        <f t="shared" si="60"/>
        <v>#VALUE!</v>
      </c>
    </row>
    <row r="93" spans="1:30" ht="13.5" thickTop="1">
      <c r="A93" s="19" t="s">
        <v>60</v>
      </c>
      <c r="B93" s="26" t="s">
        <v>2</v>
      </c>
      <c r="C93" s="62" t="s">
        <v>0</v>
      </c>
      <c r="D93" s="62" t="s">
        <v>1</v>
      </c>
      <c r="E93" s="62" t="s">
        <v>62</v>
      </c>
      <c r="F93" s="19" t="s">
        <v>6</v>
      </c>
      <c r="G93" s="27"/>
      <c r="H93" s="62" t="s">
        <v>7</v>
      </c>
      <c r="J93" s="55">
        <f t="shared" si="54"/>
        <v>8</v>
      </c>
      <c r="M93" s="40" t="e">
        <f t="shared" si="55"/>
        <v>#VALUE!</v>
      </c>
      <c r="N93" s="40" t="e">
        <f t="shared" si="56"/>
        <v>#VALUE!</v>
      </c>
      <c r="O93" s="56" t="e">
        <f t="shared" si="57"/>
        <v>#VALUE!</v>
      </c>
      <c r="P93" s="57"/>
      <c r="Q93" s="56" t="e">
        <f>IF(N93&lt;LOOKUP(E93,'Horario salida'!$B$2:$D$24),M93-1,M93)</f>
        <v>#VALUE!</v>
      </c>
      <c r="R93" s="56" t="e">
        <f>IF(N93&lt;LOOKUP(E93,'Horario salida'!$B$2:$D$24),N93+60,N93)</f>
        <v>#VALUE!</v>
      </c>
      <c r="S93" s="56" t="e">
        <f>IF(O93&lt;LOOKUP(E93,'Horario salida'!$B$2:$E$24),R93-1,R93)</f>
        <v>#VALUE!</v>
      </c>
      <c r="T93" s="56" t="e">
        <f>IF(O93&lt;LOOKUP(E93,'Horario salida'!$B$2:$E$24),O93+100,O93)</f>
        <v>#VALUE!</v>
      </c>
      <c r="U93" s="56"/>
      <c r="V93" s="56"/>
      <c r="W93" s="57"/>
      <c r="X93" s="58" t="e">
        <f>Q93-LOOKUP(E93,'Horario salida'!$B$2:$C$24)</f>
        <v>#VALUE!</v>
      </c>
      <c r="Y93" s="58" t="e">
        <f>S93-LOOKUP(E93,'Horario salida'!$B$2:$D$24)</f>
        <v>#VALUE!</v>
      </c>
      <c r="Z93" s="58" t="e">
        <f>T93-LOOKUP(E93,'Horario salida'!$B$2:$E$24)</f>
        <v>#VALUE!</v>
      </c>
      <c r="AB93" s="58" t="e">
        <f t="shared" si="58"/>
        <v>#VALUE!</v>
      </c>
      <c r="AC93" s="58" t="e">
        <f t="shared" si="59"/>
        <v>#VALUE!</v>
      </c>
      <c r="AD93" s="58" t="e">
        <f t="shared" si="60"/>
        <v>#VALUE!</v>
      </c>
    </row>
    <row r="94" spans="1:30" ht="15.75">
      <c r="A94" s="28">
        <v>33</v>
      </c>
      <c r="B94" s="29">
        <v>67</v>
      </c>
      <c r="C94" s="70" t="s">
        <v>146</v>
      </c>
      <c r="D94" s="72" t="s">
        <v>48</v>
      </c>
      <c r="E94" s="63" t="s">
        <v>40</v>
      </c>
      <c r="F94" s="30">
        <v>773420</v>
      </c>
      <c r="G94" s="27"/>
      <c r="H94" s="63" t="str">
        <f>IF(F94="D","DESCALIF.",IF(F94="A","ABANDONO",IF(F94="N","NO PRES.",CONCATENATE(AB94,":",AC94,":",AD94))))</f>
        <v>33:03:48</v>
      </c>
      <c r="J94" s="55">
        <f t="shared" si="54"/>
        <v>6</v>
      </c>
      <c r="M94" s="40">
        <f t="shared" si="55"/>
        <v>77</v>
      </c>
      <c r="N94" s="40">
        <f t="shared" si="56"/>
        <v>34</v>
      </c>
      <c r="O94" s="56">
        <f t="shared" si="57"/>
        <v>20</v>
      </c>
      <c r="P94" s="57"/>
      <c r="Q94" s="56">
        <f>IF(N94&lt;LOOKUP(E94,'Horario salida'!$B$2:$D$24),M94-1,M94)</f>
        <v>77</v>
      </c>
      <c r="R94" s="56">
        <f>IF(N94&lt;LOOKUP(E94,'Horario salida'!$B$2:$D$24),N94+60,N94)</f>
        <v>34</v>
      </c>
      <c r="S94" s="56">
        <f>IF(O94&lt;LOOKUP(E94,'Horario salida'!$B$2:$E$24),R94-1,R94)</f>
        <v>33</v>
      </c>
      <c r="T94" s="56">
        <f>IF(O94&lt;LOOKUP(E94,'Horario salida'!$B$2:$E$24),O94+100,O94)</f>
        <v>120</v>
      </c>
      <c r="U94" s="56"/>
      <c r="V94" s="56"/>
      <c r="W94" s="57"/>
      <c r="X94" s="58">
        <f>Q94-LOOKUP(E94,'Horario salida'!$B$2:$C$24)</f>
        <v>33</v>
      </c>
      <c r="Y94" s="58">
        <f>S94-LOOKUP(E94,'Horario salida'!$B$2:$D$24)</f>
        <v>3</v>
      </c>
      <c r="Z94" s="58">
        <f>T94-LOOKUP(E94,'Horario salida'!$B$2:$E$24)</f>
        <v>48</v>
      </c>
      <c r="AB94" s="58" t="str">
        <f t="shared" si="58"/>
        <v>33</v>
      </c>
      <c r="AC94" s="58" t="str">
        <f t="shared" si="59"/>
        <v>03</v>
      </c>
      <c r="AD94" s="58" t="str">
        <f t="shared" si="60"/>
        <v>48</v>
      </c>
    </row>
    <row r="95" spans="1:31" ht="15.75">
      <c r="A95" s="28">
        <v>27</v>
      </c>
      <c r="B95" s="29">
        <v>64</v>
      </c>
      <c r="C95" s="70" t="s">
        <v>83</v>
      </c>
      <c r="D95" s="79" t="s">
        <v>50</v>
      </c>
      <c r="E95" s="63" t="s">
        <v>40</v>
      </c>
      <c r="F95" s="30">
        <v>782546</v>
      </c>
      <c r="G95" s="27"/>
      <c r="H95" s="63" t="str">
        <f>IF(F95="D","DESCALIF.",IF(F95="A","ABANDONO",IF(F95="N","NO PRES.",CONCATENATE(AB95,":",AC95,":",AD95))))</f>
        <v>33:54:74</v>
      </c>
      <c r="J95" s="55">
        <f t="shared" si="54"/>
        <v>6</v>
      </c>
      <c r="M95" s="40">
        <f t="shared" si="55"/>
        <v>78</v>
      </c>
      <c r="N95" s="40">
        <f t="shared" si="56"/>
        <v>25</v>
      </c>
      <c r="O95" s="56">
        <f t="shared" si="57"/>
        <v>46</v>
      </c>
      <c r="P95" s="57"/>
      <c r="Q95" s="56">
        <f>IF(N95&lt;LOOKUP(E95,'Horario salida'!$B$2:$D$24),M95-1,M95)</f>
        <v>77</v>
      </c>
      <c r="R95" s="56">
        <f>IF(N95&lt;LOOKUP(E95,'Horario salida'!$B$2:$D$24),N95+60,N95)</f>
        <v>85</v>
      </c>
      <c r="S95" s="56">
        <f>IF(O95&lt;LOOKUP(E95,'Horario salida'!$B$2:$E$24),R95-1,R95)</f>
        <v>84</v>
      </c>
      <c r="T95" s="56">
        <f>IF(O95&lt;LOOKUP(E95,'Horario salida'!$B$2:$E$24),O95+100,O95)</f>
        <v>146</v>
      </c>
      <c r="U95" s="56"/>
      <c r="V95" s="56"/>
      <c r="W95" s="57"/>
      <c r="X95" s="58">
        <f>Q95-LOOKUP(E95,'Horario salida'!$B$2:$C$24)</f>
        <v>33</v>
      </c>
      <c r="Y95" s="58">
        <f>S95-LOOKUP(E95,'Horario salida'!$B$2:$D$24)</f>
        <v>54</v>
      </c>
      <c r="Z95" s="58">
        <f>T95-LOOKUP(E95,'Horario salida'!$B$2:$E$24)</f>
        <v>74</v>
      </c>
      <c r="AB95" s="58" t="str">
        <f t="shared" si="58"/>
        <v>33</v>
      </c>
      <c r="AC95" s="58" t="str">
        <f t="shared" si="59"/>
        <v>54</v>
      </c>
      <c r="AD95" s="58" t="str">
        <f t="shared" si="60"/>
        <v>74</v>
      </c>
      <c r="AE95" s="59"/>
    </row>
    <row r="96" spans="1:31" ht="15.75">
      <c r="A96" s="28">
        <v>21</v>
      </c>
      <c r="B96" s="29">
        <v>68</v>
      </c>
      <c r="C96" s="70" t="s">
        <v>97</v>
      </c>
      <c r="D96" s="72" t="s">
        <v>53</v>
      </c>
      <c r="E96" s="63" t="s">
        <v>40</v>
      </c>
      <c r="F96" s="30">
        <v>842628</v>
      </c>
      <c r="G96" s="89"/>
      <c r="H96" s="63" t="str">
        <f>IF(F96="D","DESCALIF.",IF(F96="A","ABANDONO",IF(F96="N","NO PRES.",CONCATENATE(AB96,":",AC96,":",AD96))))</f>
        <v>39:55:56</v>
      </c>
      <c r="J96" s="55">
        <f t="shared" si="54"/>
        <v>6</v>
      </c>
      <c r="M96" s="40">
        <f t="shared" si="55"/>
        <v>84</v>
      </c>
      <c r="N96" s="40">
        <f t="shared" si="56"/>
        <v>26</v>
      </c>
      <c r="O96" s="56">
        <f t="shared" si="57"/>
        <v>28</v>
      </c>
      <c r="P96" s="57"/>
      <c r="Q96" s="56">
        <f>IF(N96&lt;LOOKUP(E96,'Horario salida'!$B$2:$D$24),M96-1,M96)</f>
        <v>83</v>
      </c>
      <c r="R96" s="56">
        <f>IF(N96&lt;LOOKUP(E96,'Horario salida'!$B$2:$D$24),N96+60,N96)</f>
        <v>86</v>
      </c>
      <c r="S96" s="56">
        <f>IF(O96&lt;LOOKUP(E96,'Horario salida'!$B$2:$E$24),R96-1,R96)</f>
        <v>85</v>
      </c>
      <c r="T96" s="56">
        <f>IF(O96&lt;LOOKUP(E96,'Horario salida'!$B$2:$E$24),O96+100,O96)</f>
        <v>128</v>
      </c>
      <c r="U96" s="56"/>
      <c r="V96" s="56"/>
      <c r="W96" s="57"/>
      <c r="X96" s="58">
        <f>Q96-LOOKUP(E96,'Horario salida'!$B$2:$C$24)</f>
        <v>39</v>
      </c>
      <c r="Y96" s="58">
        <f>S96-LOOKUP(E96,'Horario salida'!$B$2:$D$24)</f>
        <v>55</v>
      </c>
      <c r="Z96" s="58">
        <f>T96-LOOKUP(E96,'Horario salida'!$B$2:$E$24)</f>
        <v>56</v>
      </c>
      <c r="AB96" s="58" t="str">
        <f t="shared" si="58"/>
        <v>39</v>
      </c>
      <c r="AC96" s="58" t="str">
        <f t="shared" si="59"/>
        <v>55</v>
      </c>
      <c r="AD96" s="58" t="str">
        <f t="shared" si="60"/>
        <v>56</v>
      </c>
      <c r="AE96" s="59"/>
    </row>
    <row r="97" spans="1:37" ht="15.75">
      <c r="A97" s="28">
        <v>15</v>
      </c>
      <c r="B97" s="29">
        <v>65</v>
      </c>
      <c r="C97" s="70" t="s">
        <v>116</v>
      </c>
      <c r="D97" s="79" t="s">
        <v>58</v>
      </c>
      <c r="E97" s="63" t="s">
        <v>40</v>
      </c>
      <c r="F97" s="30">
        <v>875871</v>
      </c>
      <c r="G97" s="27"/>
      <c r="H97" s="63" t="str">
        <f>IF(F97="D","DESCALIF.",IF(F97="A","ABANDONO",IF(F97="N","NO PRES.",CONCATENATE(AB97,":",AC97,":",AD97))))</f>
        <v>43:27:99</v>
      </c>
      <c r="J97" s="55">
        <f>LEN(F97)</f>
        <v>6</v>
      </c>
      <c r="M97" s="40">
        <f>VALUE(MID(F97,1,J97-4))</f>
        <v>87</v>
      </c>
      <c r="N97" s="40">
        <f>VALUE(MID(F97,J97-4+1,2))</f>
        <v>58</v>
      </c>
      <c r="O97" s="56">
        <f>VALUE(RIGHT(F97,2))</f>
        <v>71</v>
      </c>
      <c r="P97" s="57"/>
      <c r="Q97" s="56">
        <f>IF(N97&lt;LOOKUP(E97,'Horario salida'!$B$2:$D$24),M97-1,M97)</f>
        <v>87</v>
      </c>
      <c r="R97" s="56">
        <f>IF(N97&lt;LOOKUP(E97,'Horario salida'!$B$2:$D$24),N97+60,N97)</f>
        <v>58</v>
      </c>
      <c r="S97" s="56">
        <f>IF(O97&lt;LOOKUP(E97,'Horario salida'!$B$2:$E$24),R97-1,R97)</f>
        <v>57</v>
      </c>
      <c r="T97" s="56">
        <f>IF(O97&lt;LOOKUP(E97,'Horario salida'!$B$2:$E$24),O97+100,O97)</f>
        <v>171</v>
      </c>
      <c r="U97" s="56"/>
      <c r="V97" s="56"/>
      <c r="W97" s="57"/>
      <c r="X97" s="58">
        <f>Q97-LOOKUP(E97,'Horario salida'!$B$2:$C$24)</f>
        <v>43</v>
      </c>
      <c r="Y97" s="58">
        <f>S97-LOOKUP(E97,'Horario salida'!$B$2:$D$24)</f>
        <v>27</v>
      </c>
      <c r="Z97" s="58">
        <f>T97-LOOKUP(E97,'Horario salida'!$B$2:$E$24)</f>
        <v>99</v>
      </c>
      <c r="AB97" s="58" t="str">
        <f>TEXT(X97,"00")</f>
        <v>43</v>
      </c>
      <c r="AC97" s="58" t="str">
        <f>TEXT(Y97,"00")</f>
        <v>27</v>
      </c>
      <c r="AD97" s="58" t="str">
        <f>TEXT(Z97,"00")</f>
        <v>99</v>
      </c>
      <c r="AE97" s="59"/>
      <c r="AK97" s="13"/>
    </row>
    <row r="98" spans="2:30" ht="13.5" customHeight="1">
      <c r="B98" s="31"/>
      <c r="C98" s="73"/>
      <c r="D98" s="73"/>
      <c r="E98" s="74"/>
      <c r="F98" s="34"/>
      <c r="G98" s="90"/>
      <c r="H98" s="56"/>
      <c r="J98" s="55"/>
      <c r="O98" s="56"/>
      <c r="P98" s="57"/>
      <c r="Q98" s="56"/>
      <c r="R98" s="56"/>
      <c r="S98" s="56"/>
      <c r="T98" s="56"/>
      <c r="U98" s="56"/>
      <c r="V98" s="56"/>
      <c r="W98" s="57"/>
      <c r="X98" s="58"/>
      <c r="Y98" s="58"/>
      <c r="Z98" s="58"/>
      <c r="AB98" s="58"/>
      <c r="AC98" s="58"/>
      <c r="AD98" s="58"/>
    </row>
    <row r="99" spans="2:37" ht="13.5" thickBot="1">
      <c r="B99" s="39"/>
      <c r="C99" s="73"/>
      <c r="D99" s="73"/>
      <c r="E99" s="56"/>
      <c r="F99" s="36"/>
      <c r="G99" s="90"/>
      <c r="H99" s="56"/>
      <c r="I99" s="55"/>
      <c r="J99" s="55">
        <f t="shared" si="54"/>
        <v>0</v>
      </c>
      <c r="M99" s="40" t="e">
        <f t="shared" si="55"/>
        <v>#VALUE!</v>
      </c>
      <c r="N99" s="40" t="e">
        <f t="shared" si="56"/>
        <v>#VALUE!</v>
      </c>
      <c r="O99" s="56" t="e">
        <f t="shared" si="57"/>
        <v>#VALUE!</v>
      </c>
      <c r="P99" s="57"/>
      <c r="Q99" s="56" t="e">
        <f>IF(N99&lt;LOOKUP(E99,'Horario salida'!$B$2:$D$24),M99-1,M99)</f>
        <v>#VALUE!</v>
      </c>
      <c r="R99" s="56" t="e">
        <f>IF(N99&lt;LOOKUP(E99,'Horario salida'!$B$2:$D$24),N99+60,N99)</f>
        <v>#VALUE!</v>
      </c>
      <c r="S99" s="56" t="e">
        <f>IF(O99&lt;LOOKUP(E99,'Horario salida'!$B$2:$E$24),R99-1,R99)</f>
        <v>#VALUE!</v>
      </c>
      <c r="T99" s="56" t="e">
        <f>IF(O99&lt;LOOKUP(E99,'Horario salida'!$B$2:$E$24),O99+100,O99)</f>
        <v>#VALUE!</v>
      </c>
      <c r="U99" s="56"/>
      <c r="V99" s="56"/>
      <c r="W99" s="57"/>
      <c r="X99" s="58" t="e">
        <f>Q99-LOOKUP(E99,'Horario salida'!$B$2:$C$24)</f>
        <v>#VALUE!</v>
      </c>
      <c r="Y99" s="58" t="e">
        <f>S99-LOOKUP(E99,'Horario salida'!$B$2:$D$24)</f>
        <v>#VALUE!</v>
      </c>
      <c r="Z99" s="58" t="e">
        <f>T99-LOOKUP(E99,'Horario salida'!$B$2:$E$24)</f>
        <v>#VALUE!</v>
      </c>
      <c r="AB99" s="58" t="e">
        <f t="shared" si="58"/>
        <v>#VALUE!</v>
      </c>
      <c r="AC99" s="58" t="e">
        <f t="shared" si="59"/>
        <v>#VALUE!</v>
      </c>
      <c r="AD99" s="58" t="e">
        <f t="shared" si="60"/>
        <v>#VALUE!</v>
      </c>
      <c r="AE99" s="59"/>
      <c r="AF99" s="55"/>
      <c r="AH99" s="55"/>
      <c r="AI99" s="55"/>
      <c r="AJ99" s="55"/>
      <c r="AK99" s="13"/>
    </row>
    <row r="100" spans="2:30" ht="21.75" thickBot="1" thickTop="1">
      <c r="B100" s="16"/>
      <c r="C100" s="75" t="s">
        <v>10</v>
      </c>
      <c r="D100" s="76" t="s">
        <v>15</v>
      </c>
      <c r="E100" s="76" t="s">
        <v>9</v>
      </c>
      <c r="F100" s="86"/>
      <c r="G100" s="85"/>
      <c r="H100" s="88"/>
      <c r="J100" s="55">
        <f aca="true" t="shared" si="61" ref="J100:J114">LEN(F100)</f>
        <v>0</v>
      </c>
      <c r="M100" s="40" t="e">
        <f aca="true" t="shared" si="62" ref="M100:M114">VALUE(MID(F100,1,J100-4))</f>
        <v>#VALUE!</v>
      </c>
      <c r="N100" s="40" t="e">
        <f aca="true" t="shared" si="63" ref="N100:N114">VALUE(MID(F100,J100-4+1,2))</f>
        <v>#VALUE!</v>
      </c>
      <c r="O100" s="56" t="e">
        <f aca="true" t="shared" si="64" ref="O100:O114">VALUE(RIGHT(F100,2))</f>
        <v>#VALUE!</v>
      </c>
      <c r="P100" s="57"/>
      <c r="Q100" s="56" t="e">
        <f>IF(N100&lt;LOOKUP(E100,'Horario salida'!$B$2:$D$24),M100-1,M100)</f>
        <v>#VALUE!</v>
      </c>
      <c r="R100" s="56" t="e">
        <f>IF(N100&lt;LOOKUP(E100,'Horario salida'!$B$2:$D$24),N100+60,N100)</f>
        <v>#VALUE!</v>
      </c>
      <c r="S100" s="56" t="e">
        <f>IF(O100&lt;LOOKUP(E100,'Horario salida'!$B$2:$E$24),R100-1,R100)</f>
        <v>#VALUE!</v>
      </c>
      <c r="T100" s="56" t="e">
        <f>IF(O100&lt;LOOKUP(E100,'Horario salida'!$B$2:$E$24),O100+100,O100)</f>
        <v>#VALUE!</v>
      </c>
      <c r="U100" s="56"/>
      <c r="V100" s="56"/>
      <c r="W100" s="57"/>
      <c r="X100" s="58" t="e">
        <f>Q100-LOOKUP(E100,'Horario salida'!$B$2:$C$24)</f>
        <v>#VALUE!</v>
      </c>
      <c r="Y100" s="58" t="e">
        <f>S100-LOOKUP(E100,'Horario salida'!$B$2:$D$24)</f>
        <v>#VALUE!</v>
      </c>
      <c r="Z100" s="58" t="e">
        <f>T100-LOOKUP(E100,'Horario salida'!$B$2:$E$24)</f>
        <v>#VALUE!</v>
      </c>
      <c r="AB100" s="58" t="e">
        <f aca="true" t="shared" si="65" ref="AB100:AB114">TEXT(X100,"00")</f>
        <v>#VALUE!</v>
      </c>
      <c r="AC100" s="58" t="e">
        <f aca="true" t="shared" si="66" ref="AC100:AC114">TEXT(Y100,"00")</f>
        <v>#VALUE!</v>
      </c>
      <c r="AD100" s="58" t="e">
        <f aca="true" t="shared" si="67" ref="AD100:AD114">TEXT(Z100,"00")</f>
        <v>#VALUE!</v>
      </c>
    </row>
    <row r="101" spans="1:30" ht="13.5" thickTop="1">
      <c r="A101" s="19" t="s">
        <v>60</v>
      </c>
      <c r="B101" s="26" t="s">
        <v>2</v>
      </c>
      <c r="C101" s="62" t="s">
        <v>0</v>
      </c>
      <c r="D101" s="62" t="s">
        <v>1</v>
      </c>
      <c r="E101" s="62" t="s">
        <v>62</v>
      </c>
      <c r="F101" s="19" t="s">
        <v>6</v>
      </c>
      <c r="G101" s="27"/>
      <c r="H101" s="62" t="s">
        <v>7</v>
      </c>
      <c r="J101" s="55">
        <f t="shared" si="61"/>
        <v>8</v>
      </c>
      <c r="M101" s="40" t="e">
        <f t="shared" si="62"/>
        <v>#VALUE!</v>
      </c>
      <c r="N101" s="40" t="e">
        <f t="shared" si="63"/>
        <v>#VALUE!</v>
      </c>
      <c r="O101" s="56" t="e">
        <f t="shared" si="64"/>
        <v>#VALUE!</v>
      </c>
      <c r="P101" s="57"/>
      <c r="Q101" s="56" t="e">
        <f>IF(N101&lt;LOOKUP(E101,'Horario salida'!$B$2:$D$24),M101-1,M101)</f>
        <v>#VALUE!</v>
      </c>
      <c r="R101" s="56" t="e">
        <f>IF(N101&lt;LOOKUP(E101,'Horario salida'!$B$2:$D$24),N101+60,N101)</f>
        <v>#VALUE!</v>
      </c>
      <c r="S101" s="56" t="e">
        <f>IF(O101&lt;LOOKUP(E101,'Horario salida'!$B$2:$E$24),R101-1,R101)</f>
        <v>#VALUE!</v>
      </c>
      <c r="T101" s="56" t="e">
        <f>IF(O101&lt;LOOKUP(E101,'Horario salida'!$B$2:$E$24),O101+100,O101)</f>
        <v>#VALUE!</v>
      </c>
      <c r="U101" s="56"/>
      <c r="V101" s="56"/>
      <c r="W101" s="57"/>
      <c r="X101" s="58" t="e">
        <f>Q101-LOOKUP(E101,'Horario salida'!$B$2:$C$24)</f>
        <v>#VALUE!</v>
      </c>
      <c r="Y101" s="58" t="e">
        <f>S101-LOOKUP(E101,'Horario salida'!$B$2:$D$24)</f>
        <v>#VALUE!</v>
      </c>
      <c r="Z101" s="58" t="e">
        <f>T101-LOOKUP(E101,'Horario salida'!$B$2:$E$24)</f>
        <v>#VALUE!</v>
      </c>
      <c r="AB101" s="58" t="e">
        <f t="shared" si="65"/>
        <v>#VALUE!</v>
      </c>
      <c r="AC101" s="58" t="e">
        <f t="shared" si="66"/>
        <v>#VALUE!</v>
      </c>
      <c r="AD101" s="58" t="e">
        <f t="shared" si="67"/>
        <v>#VALUE!</v>
      </c>
    </row>
    <row r="102" spans="1:30" ht="12.75">
      <c r="A102" s="28">
        <v>33</v>
      </c>
      <c r="B102" s="29">
        <v>69</v>
      </c>
      <c r="C102" s="77" t="s">
        <v>156</v>
      </c>
      <c r="D102" s="79" t="s">
        <v>68</v>
      </c>
      <c r="E102" s="63" t="s">
        <v>32</v>
      </c>
      <c r="F102" s="30">
        <v>800544</v>
      </c>
      <c r="G102" s="27"/>
      <c r="H102" s="63" t="str">
        <f aca="true" t="shared" si="68" ref="H102:H114">IF(F102="D","DESCALIF.",IF(F102="A","ABANDONO",IF(F102="N","NO PRES.",CONCATENATE(AB102,":",AC102,":",AD102))))</f>
        <v>35:34:72</v>
      </c>
      <c r="J102" s="55">
        <f t="shared" si="61"/>
        <v>6</v>
      </c>
      <c r="M102" s="40">
        <f t="shared" si="62"/>
        <v>80</v>
      </c>
      <c r="N102" s="40">
        <f t="shared" si="63"/>
        <v>5</v>
      </c>
      <c r="O102" s="56">
        <f t="shared" si="64"/>
        <v>44</v>
      </c>
      <c r="P102" s="57"/>
      <c r="Q102" s="56">
        <f>IF(N102&lt;LOOKUP(E102,'Horario salida'!$B$2:$D$24),M102-1,M102)</f>
        <v>79</v>
      </c>
      <c r="R102" s="56">
        <f>IF(N102&lt;LOOKUP(E102,'Horario salida'!$B$2:$D$24),N102+60,N102)</f>
        <v>65</v>
      </c>
      <c r="S102" s="56">
        <f>IF(O102&lt;LOOKUP(E102,'Horario salida'!$B$2:$E$24),R102-1,R102)</f>
        <v>64</v>
      </c>
      <c r="T102" s="56">
        <f>IF(O102&lt;LOOKUP(E102,'Horario salida'!$B$2:$E$24),O102+100,O102)</f>
        <v>144</v>
      </c>
      <c r="U102" s="56"/>
      <c r="V102" s="56"/>
      <c r="W102" s="57"/>
      <c r="X102" s="58">
        <f>Q102-LOOKUP(E102,'Horario salida'!$B$2:$C$24)</f>
        <v>35</v>
      </c>
      <c r="Y102" s="58">
        <f>S102-LOOKUP(E102,'Horario salida'!$B$2:$D$24)</f>
        <v>34</v>
      </c>
      <c r="Z102" s="58">
        <f>T102-LOOKUP(E102,'Horario salida'!$B$2:$E$24)</f>
        <v>72</v>
      </c>
      <c r="AB102" s="58" t="str">
        <f t="shared" si="65"/>
        <v>35</v>
      </c>
      <c r="AC102" s="58" t="str">
        <f t="shared" si="66"/>
        <v>34</v>
      </c>
      <c r="AD102" s="58" t="str">
        <f t="shared" si="67"/>
        <v>72</v>
      </c>
    </row>
    <row r="103" spans="1:31" ht="15.75">
      <c r="A103" s="28">
        <v>27</v>
      </c>
      <c r="B103" s="29">
        <v>70</v>
      </c>
      <c r="C103" s="71" t="s">
        <v>117</v>
      </c>
      <c r="D103" s="71" t="s">
        <v>58</v>
      </c>
      <c r="E103" s="63" t="s">
        <v>32</v>
      </c>
      <c r="F103" s="30">
        <v>802772</v>
      </c>
      <c r="G103" s="27"/>
      <c r="H103" s="63" t="str">
        <f t="shared" si="68"/>
        <v>35:57:00</v>
      </c>
      <c r="J103" s="55">
        <f t="shared" si="61"/>
        <v>6</v>
      </c>
      <c r="M103" s="40">
        <f t="shared" si="62"/>
        <v>80</v>
      </c>
      <c r="N103" s="40">
        <f t="shared" si="63"/>
        <v>27</v>
      </c>
      <c r="O103" s="56">
        <f t="shared" si="64"/>
        <v>72</v>
      </c>
      <c r="P103" s="57"/>
      <c r="Q103" s="56">
        <f>IF(N103&lt;LOOKUP(E103,'Horario salida'!$B$2:$D$24),M103-1,M103)</f>
        <v>79</v>
      </c>
      <c r="R103" s="56">
        <f>IF(N103&lt;LOOKUP(E103,'Horario salida'!$B$2:$D$24),N103+60,N103)</f>
        <v>87</v>
      </c>
      <c r="S103" s="56">
        <f>IF(O103&lt;LOOKUP(E103,'Horario salida'!$B$2:$E$24),R103-1,R103)</f>
        <v>87</v>
      </c>
      <c r="T103" s="56">
        <f>IF(O103&lt;LOOKUP(E103,'Horario salida'!$B$2:$E$24),O103+100,O103)</f>
        <v>72</v>
      </c>
      <c r="U103" s="56"/>
      <c r="V103" s="56"/>
      <c r="W103" s="57"/>
      <c r="X103" s="58">
        <f>Q103-LOOKUP(E103,'Horario salida'!$B$2:$C$24)</f>
        <v>35</v>
      </c>
      <c r="Y103" s="58">
        <f>S103-LOOKUP(E103,'Horario salida'!$B$2:$D$24)</f>
        <v>57</v>
      </c>
      <c r="Z103" s="58">
        <f>T103-LOOKUP(E103,'Horario salida'!$B$2:$E$24)</f>
        <v>0</v>
      </c>
      <c r="AB103" s="58" t="str">
        <f t="shared" si="65"/>
        <v>35</v>
      </c>
      <c r="AC103" s="58" t="str">
        <f t="shared" si="66"/>
        <v>57</v>
      </c>
      <c r="AD103" s="58" t="str">
        <f t="shared" si="67"/>
        <v>00</v>
      </c>
      <c r="AE103" s="59"/>
    </row>
    <row r="104" spans="1:31" ht="15.75">
      <c r="A104" s="28">
        <v>21</v>
      </c>
      <c r="B104" s="29">
        <v>79</v>
      </c>
      <c r="C104" s="77" t="s">
        <v>162</v>
      </c>
      <c r="D104" s="71" t="s">
        <v>56</v>
      </c>
      <c r="E104" s="63" t="s">
        <v>32</v>
      </c>
      <c r="F104" s="30">
        <v>812814</v>
      </c>
      <c r="G104" s="27"/>
      <c r="H104" s="63" t="str">
        <f t="shared" si="68"/>
        <v>36:57:42</v>
      </c>
      <c r="J104" s="55">
        <f t="shared" si="61"/>
        <v>6</v>
      </c>
      <c r="M104" s="40">
        <f t="shared" si="62"/>
        <v>81</v>
      </c>
      <c r="N104" s="40">
        <f t="shared" si="63"/>
        <v>28</v>
      </c>
      <c r="O104" s="56">
        <f t="shared" si="64"/>
        <v>14</v>
      </c>
      <c r="P104" s="57"/>
      <c r="Q104" s="56">
        <f>IF(N104&lt;LOOKUP(E104,'Horario salida'!$B$2:$D$24),M104-1,M104)</f>
        <v>80</v>
      </c>
      <c r="R104" s="56">
        <f>IF(N104&lt;LOOKUP(E104,'Horario salida'!$B$2:$D$24),N104+60,N104)</f>
        <v>88</v>
      </c>
      <c r="S104" s="56">
        <f>IF(O104&lt;LOOKUP(E104,'Horario salida'!$B$2:$E$24),R104-1,R104)</f>
        <v>87</v>
      </c>
      <c r="T104" s="56">
        <f>IF(O104&lt;LOOKUP(E104,'Horario salida'!$B$2:$E$24),O104+100,O104)</f>
        <v>114</v>
      </c>
      <c r="U104" s="56"/>
      <c r="V104" s="56"/>
      <c r="W104" s="57"/>
      <c r="X104" s="58">
        <f>Q104-LOOKUP(E104,'Horario salida'!$B$2:$C$24)</f>
        <v>36</v>
      </c>
      <c r="Y104" s="58">
        <f>S104-LOOKUP(E104,'Horario salida'!$B$2:$D$24)</f>
        <v>57</v>
      </c>
      <c r="Z104" s="58">
        <f>T104-LOOKUP(E104,'Horario salida'!$B$2:$E$24)</f>
        <v>42</v>
      </c>
      <c r="AB104" s="58" t="str">
        <f t="shared" si="65"/>
        <v>36</v>
      </c>
      <c r="AC104" s="58" t="str">
        <f t="shared" si="66"/>
        <v>57</v>
      </c>
      <c r="AD104" s="58" t="str">
        <f t="shared" si="67"/>
        <v>42</v>
      </c>
      <c r="AE104" s="59"/>
    </row>
    <row r="105" spans="1:31" ht="12.75">
      <c r="A105" s="28">
        <v>15</v>
      </c>
      <c r="B105" s="29">
        <v>77</v>
      </c>
      <c r="C105" s="77" t="s">
        <v>85</v>
      </c>
      <c r="D105" s="129" t="s">
        <v>50</v>
      </c>
      <c r="E105" s="63" t="s">
        <v>32</v>
      </c>
      <c r="F105" s="30">
        <v>825168</v>
      </c>
      <c r="G105" s="27"/>
      <c r="H105" s="63" t="str">
        <f t="shared" si="68"/>
        <v>38:20:96</v>
      </c>
      <c r="J105" s="55">
        <f t="shared" si="61"/>
        <v>6</v>
      </c>
      <c r="M105" s="40">
        <f t="shared" si="62"/>
        <v>82</v>
      </c>
      <c r="N105" s="40">
        <f t="shared" si="63"/>
        <v>51</v>
      </c>
      <c r="O105" s="56">
        <f t="shared" si="64"/>
        <v>68</v>
      </c>
      <c r="P105" s="57"/>
      <c r="Q105" s="56">
        <f>IF(N105&lt;LOOKUP(E105,'Horario salida'!$B$2:$D$24),M105-1,M105)</f>
        <v>82</v>
      </c>
      <c r="R105" s="56">
        <f>IF(N105&lt;LOOKUP(E105,'Horario salida'!$B$2:$D$24),N105+60,N105)</f>
        <v>51</v>
      </c>
      <c r="S105" s="56">
        <f>IF(O105&lt;LOOKUP(E105,'Horario salida'!$B$2:$E$24),R105-1,R105)</f>
        <v>50</v>
      </c>
      <c r="T105" s="56">
        <f>IF(O105&lt;LOOKUP(E105,'Horario salida'!$B$2:$E$24),O105+100,O105)</f>
        <v>168</v>
      </c>
      <c r="U105" s="56"/>
      <c r="V105" s="56"/>
      <c r="W105" s="57"/>
      <c r="X105" s="58">
        <f>Q105-LOOKUP(E105,'Horario salida'!$B$2:$C$24)</f>
        <v>38</v>
      </c>
      <c r="Y105" s="58">
        <f>S105-LOOKUP(E105,'Horario salida'!$B$2:$D$24)</f>
        <v>20</v>
      </c>
      <c r="Z105" s="58">
        <f>T105-LOOKUP(E105,'Horario salida'!$B$2:$E$24)</f>
        <v>96</v>
      </c>
      <c r="AB105" s="58" t="str">
        <f t="shared" si="65"/>
        <v>38</v>
      </c>
      <c r="AC105" s="58" t="str">
        <f t="shared" si="66"/>
        <v>20</v>
      </c>
      <c r="AD105" s="58" t="str">
        <f t="shared" si="67"/>
        <v>96</v>
      </c>
      <c r="AE105" s="59"/>
    </row>
    <row r="106" spans="1:31" ht="15.75">
      <c r="A106" s="28"/>
      <c r="B106" s="29">
        <v>71</v>
      </c>
      <c r="C106" s="71" t="s">
        <v>118</v>
      </c>
      <c r="D106" s="71" t="s">
        <v>58</v>
      </c>
      <c r="E106" s="63" t="s">
        <v>32</v>
      </c>
      <c r="F106" s="30">
        <v>831466</v>
      </c>
      <c r="G106" s="27"/>
      <c r="H106" s="63" t="str">
        <f t="shared" si="68"/>
        <v>38:43:94</v>
      </c>
      <c r="J106" s="55">
        <f t="shared" si="61"/>
        <v>6</v>
      </c>
      <c r="M106" s="40">
        <f t="shared" si="62"/>
        <v>83</v>
      </c>
      <c r="N106" s="40">
        <f t="shared" si="63"/>
        <v>14</v>
      </c>
      <c r="O106" s="56">
        <f t="shared" si="64"/>
        <v>66</v>
      </c>
      <c r="P106" s="57"/>
      <c r="Q106" s="56">
        <f>IF(N106&lt;LOOKUP(E106,'Horario salida'!$B$2:$D$24),M106-1,M106)</f>
        <v>82</v>
      </c>
      <c r="R106" s="56">
        <f>IF(N106&lt;LOOKUP(E106,'Horario salida'!$B$2:$D$24),N106+60,N106)</f>
        <v>74</v>
      </c>
      <c r="S106" s="56">
        <f>IF(O106&lt;LOOKUP(E106,'Horario salida'!$B$2:$E$24),R106-1,R106)</f>
        <v>73</v>
      </c>
      <c r="T106" s="56">
        <f>IF(O106&lt;LOOKUP(E106,'Horario salida'!$B$2:$E$24),O106+100,O106)</f>
        <v>166</v>
      </c>
      <c r="U106" s="56"/>
      <c r="V106" s="56"/>
      <c r="W106" s="57"/>
      <c r="X106" s="58">
        <f>Q106-LOOKUP(E106,'Horario salida'!$B$2:$C$24)</f>
        <v>38</v>
      </c>
      <c r="Y106" s="58">
        <f>S106-LOOKUP(E106,'Horario salida'!$B$2:$D$24)</f>
        <v>43</v>
      </c>
      <c r="Z106" s="58">
        <f>T106-LOOKUP(E106,'Horario salida'!$B$2:$E$24)</f>
        <v>94</v>
      </c>
      <c r="AB106" s="58" t="str">
        <f t="shared" si="65"/>
        <v>38</v>
      </c>
      <c r="AC106" s="58" t="str">
        <f t="shared" si="66"/>
        <v>43</v>
      </c>
      <c r="AD106" s="58" t="str">
        <f t="shared" si="67"/>
        <v>94</v>
      </c>
      <c r="AE106" s="59"/>
    </row>
    <row r="107" spans="1:31" ht="12.75">
      <c r="A107" s="28"/>
      <c r="B107" s="29">
        <v>78</v>
      </c>
      <c r="C107" s="77" t="s">
        <v>86</v>
      </c>
      <c r="D107" s="72" t="s">
        <v>50</v>
      </c>
      <c r="E107" s="63" t="s">
        <v>32</v>
      </c>
      <c r="F107" s="30">
        <v>835471</v>
      </c>
      <c r="G107" s="27"/>
      <c r="H107" s="63" t="str">
        <f t="shared" si="68"/>
        <v>39:23:99</v>
      </c>
      <c r="J107" s="55">
        <f t="shared" si="61"/>
        <v>6</v>
      </c>
      <c r="M107" s="40">
        <f t="shared" si="62"/>
        <v>83</v>
      </c>
      <c r="N107" s="40">
        <f t="shared" si="63"/>
        <v>54</v>
      </c>
      <c r="O107" s="56">
        <f t="shared" si="64"/>
        <v>71</v>
      </c>
      <c r="P107" s="57"/>
      <c r="Q107" s="56">
        <f>IF(N107&lt;LOOKUP(E107,'Horario salida'!$B$2:$D$24),M107-1,M107)</f>
        <v>83</v>
      </c>
      <c r="R107" s="56">
        <f>IF(N107&lt;LOOKUP(E107,'Horario salida'!$B$2:$D$24),N107+60,N107)</f>
        <v>54</v>
      </c>
      <c r="S107" s="56">
        <f>IF(O107&lt;LOOKUP(E107,'Horario salida'!$B$2:$E$24),R107-1,R107)</f>
        <v>53</v>
      </c>
      <c r="T107" s="56">
        <f>IF(O107&lt;LOOKUP(E107,'Horario salida'!$B$2:$E$24),O107+100,O107)</f>
        <v>171</v>
      </c>
      <c r="U107" s="56"/>
      <c r="V107" s="56"/>
      <c r="W107" s="57"/>
      <c r="X107" s="58">
        <f>Q107-LOOKUP(E107,'Horario salida'!$B$2:$C$24)</f>
        <v>39</v>
      </c>
      <c r="Y107" s="58">
        <f>S107-LOOKUP(E107,'Horario salida'!$B$2:$D$24)</f>
        <v>23</v>
      </c>
      <c r="Z107" s="58">
        <f>T107-LOOKUP(E107,'Horario salida'!$B$2:$E$24)</f>
        <v>99</v>
      </c>
      <c r="AB107" s="58" t="str">
        <f t="shared" si="65"/>
        <v>39</v>
      </c>
      <c r="AC107" s="58" t="str">
        <f t="shared" si="66"/>
        <v>23</v>
      </c>
      <c r="AD107" s="58" t="str">
        <f t="shared" si="67"/>
        <v>99</v>
      </c>
      <c r="AE107" s="59"/>
    </row>
    <row r="108" spans="1:31" ht="15.75">
      <c r="A108" s="28"/>
      <c r="B108" s="29">
        <v>66</v>
      </c>
      <c r="C108" s="77" t="s">
        <v>161</v>
      </c>
      <c r="D108" s="71" t="s">
        <v>56</v>
      </c>
      <c r="E108" s="63" t="s">
        <v>32</v>
      </c>
      <c r="F108" s="30">
        <v>842344</v>
      </c>
      <c r="G108" s="27"/>
      <c r="H108" s="63" t="str">
        <f t="shared" si="68"/>
        <v>39:52:72</v>
      </c>
      <c r="J108" s="55">
        <f t="shared" si="61"/>
        <v>6</v>
      </c>
      <c r="M108" s="40">
        <f t="shared" si="62"/>
        <v>84</v>
      </c>
      <c r="N108" s="40">
        <f t="shared" si="63"/>
        <v>23</v>
      </c>
      <c r="O108" s="56">
        <f t="shared" si="64"/>
        <v>44</v>
      </c>
      <c r="P108" s="57"/>
      <c r="Q108" s="56">
        <f>IF(N108&lt;LOOKUP(E108,'Horario salida'!$B$2:$D$24),M108-1,M108)</f>
        <v>83</v>
      </c>
      <c r="R108" s="56">
        <f>IF(N108&lt;LOOKUP(E108,'Horario salida'!$B$2:$D$24),N108+60,N108)</f>
        <v>83</v>
      </c>
      <c r="S108" s="56">
        <f>IF(O108&lt;LOOKUP(E108,'Horario salida'!$B$2:$E$24),R108-1,R108)</f>
        <v>82</v>
      </c>
      <c r="T108" s="56">
        <f>IF(O108&lt;LOOKUP(E108,'Horario salida'!$B$2:$E$24),O108+100,O108)</f>
        <v>144</v>
      </c>
      <c r="U108" s="56"/>
      <c r="V108" s="56"/>
      <c r="W108" s="57"/>
      <c r="X108" s="58">
        <f>Q108-LOOKUP(E108,'Horario salida'!$B$2:$C$24)</f>
        <v>39</v>
      </c>
      <c r="Y108" s="58">
        <f>S108-LOOKUP(E108,'Horario salida'!$B$2:$D$24)</f>
        <v>52</v>
      </c>
      <c r="Z108" s="58">
        <f>T108-LOOKUP(E108,'Horario salida'!$B$2:$E$24)</f>
        <v>72</v>
      </c>
      <c r="AB108" s="58" t="str">
        <f t="shared" si="65"/>
        <v>39</v>
      </c>
      <c r="AC108" s="58" t="str">
        <f t="shared" si="66"/>
        <v>52</v>
      </c>
      <c r="AD108" s="58" t="str">
        <f t="shared" si="67"/>
        <v>72</v>
      </c>
      <c r="AE108" s="59"/>
    </row>
    <row r="109" spans="1:31" ht="12.75">
      <c r="A109" s="28"/>
      <c r="B109" s="29">
        <v>72</v>
      </c>
      <c r="C109" s="77" t="s">
        <v>84</v>
      </c>
      <c r="D109" s="72" t="s">
        <v>50</v>
      </c>
      <c r="E109" s="63" t="s">
        <v>32</v>
      </c>
      <c r="F109" s="30">
        <v>843580</v>
      </c>
      <c r="G109" s="27"/>
      <c r="H109" s="63" t="str">
        <f t="shared" si="68"/>
        <v>40:05:08</v>
      </c>
      <c r="J109" s="55">
        <f t="shared" si="61"/>
        <v>6</v>
      </c>
      <c r="M109" s="40">
        <f t="shared" si="62"/>
        <v>84</v>
      </c>
      <c r="N109" s="40">
        <f t="shared" si="63"/>
        <v>35</v>
      </c>
      <c r="O109" s="56">
        <f t="shared" si="64"/>
        <v>80</v>
      </c>
      <c r="P109" s="57"/>
      <c r="Q109" s="56">
        <f>IF(N109&lt;LOOKUP(E109,'Horario salida'!$B$2:$D$24),M109-1,M109)</f>
        <v>84</v>
      </c>
      <c r="R109" s="56">
        <f>IF(N109&lt;LOOKUP(E109,'Horario salida'!$B$2:$D$24),N109+60,N109)</f>
        <v>35</v>
      </c>
      <c r="S109" s="56">
        <f>IF(O109&lt;LOOKUP(E109,'Horario salida'!$B$2:$E$24),R109-1,R109)</f>
        <v>35</v>
      </c>
      <c r="T109" s="56">
        <f>IF(O109&lt;LOOKUP(E109,'Horario salida'!$B$2:$E$24),O109+100,O109)</f>
        <v>80</v>
      </c>
      <c r="U109" s="56"/>
      <c r="V109" s="56"/>
      <c r="W109" s="57"/>
      <c r="X109" s="58">
        <f>Q109-LOOKUP(E109,'Horario salida'!$B$2:$C$24)</f>
        <v>40</v>
      </c>
      <c r="Y109" s="58">
        <f>S109-LOOKUP(E109,'Horario salida'!$B$2:$D$24)</f>
        <v>5</v>
      </c>
      <c r="Z109" s="58">
        <f>T109-LOOKUP(E109,'Horario salida'!$B$2:$E$24)</f>
        <v>8</v>
      </c>
      <c r="AB109" s="58" t="str">
        <f t="shared" si="65"/>
        <v>40</v>
      </c>
      <c r="AC109" s="58" t="str">
        <f t="shared" si="66"/>
        <v>05</v>
      </c>
      <c r="AD109" s="58" t="str">
        <f t="shared" si="67"/>
        <v>08</v>
      </c>
      <c r="AE109" s="59"/>
    </row>
    <row r="110" spans="1:31" ht="12.75">
      <c r="A110" s="28">
        <v>10</v>
      </c>
      <c r="B110" s="29">
        <v>81</v>
      </c>
      <c r="C110" s="77" t="s">
        <v>99</v>
      </c>
      <c r="D110" s="72" t="s">
        <v>53</v>
      </c>
      <c r="E110" s="63" t="s">
        <v>32</v>
      </c>
      <c r="F110" s="30">
        <v>855987</v>
      </c>
      <c r="G110" s="27"/>
      <c r="H110" s="63" t="str">
        <f t="shared" si="68"/>
        <v>41:29:15</v>
      </c>
      <c r="J110" s="55">
        <f t="shared" si="61"/>
        <v>6</v>
      </c>
      <c r="M110" s="40">
        <f t="shared" si="62"/>
        <v>85</v>
      </c>
      <c r="N110" s="40">
        <f t="shared" si="63"/>
        <v>59</v>
      </c>
      <c r="O110" s="56">
        <f t="shared" si="64"/>
        <v>87</v>
      </c>
      <c r="P110" s="57"/>
      <c r="Q110" s="56">
        <f>IF(N110&lt;LOOKUP(E110,'Horario salida'!$B$2:$D$24),M110-1,M110)</f>
        <v>85</v>
      </c>
      <c r="R110" s="56">
        <f>IF(N110&lt;LOOKUP(E110,'Horario salida'!$B$2:$D$24),N110+60,N110)</f>
        <v>59</v>
      </c>
      <c r="S110" s="56">
        <f>IF(O110&lt;LOOKUP(E110,'Horario salida'!$B$2:$E$24),R110-1,R110)</f>
        <v>59</v>
      </c>
      <c r="T110" s="56">
        <f>IF(O110&lt;LOOKUP(E110,'Horario salida'!$B$2:$E$24),O110+100,O110)</f>
        <v>87</v>
      </c>
      <c r="U110" s="56"/>
      <c r="V110" s="56"/>
      <c r="W110" s="57"/>
      <c r="X110" s="58">
        <f>Q110-LOOKUP(E110,'Horario salida'!$B$2:$C$24)</f>
        <v>41</v>
      </c>
      <c r="Y110" s="58">
        <f>S110-LOOKUP(E110,'Horario salida'!$B$2:$D$24)</f>
        <v>29</v>
      </c>
      <c r="Z110" s="58">
        <f>T110-LOOKUP(E110,'Horario salida'!$B$2:$E$24)</f>
        <v>15</v>
      </c>
      <c r="AB110" s="58" t="str">
        <f t="shared" si="65"/>
        <v>41</v>
      </c>
      <c r="AC110" s="58" t="str">
        <f t="shared" si="66"/>
        <v>29</v>
      </c>
      <c r="AD110" s="58" t="str">
        <f t="shared" si="67"/>
        <v>15</v>
      </c>
      <c r="AE110" s="59"/>
    </row>
    <row r="111" spans="1:31" ht="15.75">
      <c r="A111" s="28"/>
      <c r="B111" s="29">
        <v>74</v>
      </c>
      <c r="C111" s="71" t="s">
        <v>100</v>
      </c>
      <c r="D111" s="72" t="s">
        <v>53</v>
      </c>
      <c r="E111" s="63" t="s">
        <v>32</v>
      </c>
      <c r="F111" s="30">
        <v>860527</v>
      </c>
      <c r="G111" s="27"/>
      <c r="H111" s="63" t="str">
        <f t="shared" si="68"/>
        <v>41:34:55</v>
      </c>
      <c r="J111" s="55">
        <f t="shared" si="61"/>
        <v>6</v>
      </c>
      <c r="M111" s="40">
        <f t="shared" si="62"/>
        <v>86</v>
      </c>
      <c r="N111" s="40">
        <f t="shared" si="63"/>
        <v>5</v>
      </c>
      <c r="O111" s="56">
        <f t="shared" si="64"/>
        <v>27</v>
      </c>
      <c r="P111" s="57"/>
      <c r="Q111" s="56">
        <f>IF(N111&lt;LOOKUP(E111,'Horario salida'!$B$2:$D$24),M111-1,M111)</f>
        <v>85</v>
      </c>
      <c r="R111" s="56">
        <f>IF(N111&lt;LOOKUP(E111,'Horario salida'!$B$2:$D$24),N111+60,N111)</f>
        <v>65</v>
      </c>
      <c r="S111" s="56">
        <f>IF(O111&lt;LOOKUP(E111,'Horario salida'!$B$2:$E$24),R111-1,R111)</f>
        <v>64</v>
      </c>
      <c r="T111" s="56">
        <f>IF(O111&lt;LOOKUP(E111,'Horario salida'!$B$2:$E$24),O111+100,O111)</f>
        <v>127</v>
      </c>
      <c r="U111" s="56"/>
      <c r="V111" s="56"/>
      <c r="W111" s="57"/>
      <c r="X111" s="58">
        <f>Q111-LOOKUP(E111,'Horario salida'!$B$2:$C$24)</f>
        <v>41</v>
      </c>
      <c r="Y111" s="58">
        <f>S111-LOOKUP(E111,'Horario salida'!$B$2:$D$24)</f>
        <v>34</v>
      </c>
      <c r="Z111" s="58">
        <f>T111-LOOKUP(E111,'Horario salida'!$B$2:$E$24)</f>
        <v>55</v>
      </c>
      <c r="AB111" s="58" t="str">
        <f t="shared" si="65"/>
        <v>41</v>
      </c>
      <c r="AC111" s="58" t="str">
        <f t="shared" si="66"/>
        <v>34</v>
      </c>
      <c r="AD111" s="58" t="str">
        <f t="shared" si="67"/>
        <v>55</v>
      </c>
      <c r="AE111" s="59"/>
    </row>
    <row r="112" spans="1:31" ht="12.75">
      <c r="A112" s="28"/>
      <c r="B112" s="29">
        <v>75</v>
      </c>
      <c r="C112" s="77" t="s">
        <v>98</v>
      </c>
      <c r="D112" s="72" t="s">
        <v>53</v>
      </c>
      <c r="E112" s="63" t="s">
        <v>32</v>
      </c>
      <c r="F112" s="30">
        <v>895776</v>
      </c>
      <c r="G112" s="27"/>
      <c r="H112" s="63" t="str">
        <f t="shared" si="68"/>
        <v>45:27:04</v>
      </c>
      <c r="J112" s="55">
        <f>LEN(F112)</f>
        <v>6</v>
      </c>
      <c r="M112" s="40">
        <f>VALUE(MID(F112,1,J112-4))</f>
        <v>89</v>
      </c>
      <c r="N112" s="40">
        <f>VALUE(MID(F112,J112-4+1,2))</f>
        <v>57</v>
      </c>
      <c r="O112" s="56">
        <f>VALUE(RIGHT(F112,2))</f>
        <v>76</v>
      </c>
      <c r="P112" s="57"/>
      <c r="Q112" s="56">
        <f>IF(N112&lt;LOOKUP(E112,'Horario salida'!$B$2:$D$24),M112-1,M112)</f>
        <v>89</v>
      </c>
      <c r="R112" s="56">
        <f>IF(N112&lt;LOOKUP(E112,'Horario salida'!$B$2:$D$24),N112+60,N112)</f>
        <v>57</v>
      </c>
      <c r="S112" s="56">
        <f>IF(O112&lt;LOOKUP(E112,'Horario salida'!$B$2:$E$24),R112-1,R112)</f>
        <v>57</v>
      </c>
      <c r="T112" s="56">
        <f>IF(O112&lt;LOOKUP(E112,'Horario salida'!$B$2:$E$24),O112+100,O112)</f>
        <v>76</v>
      </c>
      <c r="U112" s="56"/>
      <c r="V112" s="56"/>
      <c r="W112" s="57"/>
      <c r="X112" s="58">
        <f>Q112-LOOKUP(E112,'Horario salida'!$B$2:$C$24)</f>
        <v>45</v>
      </c>
      <c r="Y112" s="58">
        <f>S112-LOOKUP(E112,'Horario salida'!$B$2:$D$24)</f>
        <v>27</v>
      </c>
      <c r="Z112" s="58">
        <f>T112-LOOKUP(E112,'Horario salida'!$B$2:$E$24)</f>
        <v>4</v>
      </c>
      <c r="AB112" s="58" t="str">
        <f aca="true" t="shared" si="69" ref="AB112:AD113">TEXT(X112,"00")</f>
        <v>45</v>
      </c>
      <c r="AC112" s="58" t="str">
        <f t="shared" si="69"/>
        <v>27</v>
      </c>
      <c r="AD112" s="58" t="str">
        <f t="shared" si="69"/>
        <v>04</v>
      </c>
      <c r="AE112" s="59"/>
    </row>
    <row r="113" spans="1:31" ht="15.75">
      <c r="A113" s="28"/>
      <c r="B113" s="29">
        <v>73</v>
      </c>
      <c r="C113" s="71" t="s">
        <v>110</v>
      </c>
      <c r="D113" s="21" t="s">
        <v>107</v>
      </c>
      <c r="E113" s="63" t="s">
        <v>32</v>
      </c>
      <c r="F113" s="30" t="s">
        <v>22</v>
      </c>
      <c r="G113" s="27"/>
      <c r="H113" s="63" t="str">
        <f t="shared" si="68"/>
        <v>ABANDONO</v>
      </c>
      <c r="J113" s="55">
        <f>LEN(F113)</f>
        <v>1</v>
      </c>
      <c r="M113" s="40" t="e">
        <f>VALUE(MID(F113,1,J113-4))</f>
        <v>#VALUE!</v>
      </c>
      <c r="N113" s="40" t="e">
        <f>VALUE(MID(F113,J113-4+1,2))</f>
        <v>#VALUE!</v>
      </c>
      <c r="O113" s="56" t="e">
        <f>VALUE(RIGHT(F113,2))</f>
        <v>#VALUE!</v>
      </c>
      <c r="P113" s="57"/>
      <c r="Q113" s="56" t="e">
        <f>IF(N113&lt;LOOKUP(E113,'Horario salida'!$B$2:$D$24),M113-1,M113)</f>
        <v>#VALUE!</v>
      </c>
      <c r="R113" s="56" t="e">
        <f>IF(N113&lt;LOOKUP(E113,'Horario salida'!$B$2:$D$24),N113+60,N113)</f>
        <v>#VALUE!</v>
      </c>
      <c r="S113" s="56" t="e">
        <f>IF(O113&lt;LOOKUP(E113,'Horario salida'!$B$2:$E$24),R113-1,R113)</f>
        <v>#VALUE!</v>
      </c>
      <c r="T113" s="56" t="e">
        <f>IF(O113&lt;LOOKUP(E113,'Horario salida'!$B$2:$E$24),O113+100,O113)</f>
        <v>#VALUE!</v>
      </c>
      <c r="U113" s="56"/>
      <c r="V113" s="56"/>
      <c r="W113" s="57"/>
      <c r="X113" s="58" t="e">
        <f>Q113-LOOKUP(E113,'Horario salida'!$B$2:$C$24)</f>
        <v>#VALUE!</v>
      </c>
      <c r="Y113" s="58" t="e">
        <f>S113-LOOKUP(E113,'Horario salida'!$B$2:$D$24)</f>
        <v>#VALUE!</v>
      </c>
      <c r="Z113" s="58" t="e">
        <f>T113-LOOKUP(E113,'Horario salida'!$B$2:$E$24)</f>
        <v>#VALUE!</v>
      </c>
      <c r="AB113" s="58" t="e">
        <f t="shared" si="69"/>
        <v>#VALUE!</v>
      </c>
      <c r="AC113" s="58" t="e">
        <f t="shared" si="69"/>
        <v>#VALUE!</v>
      </c>
      <c r="AD113" s="58" t="e">
        <f t="shared" si="69"/>
        <v>#VALUE!</v>
      </c>
      <c r="AE113" s="59"/>
    </row>
    <row r="114" spans="1:31" ht="15.75">
      <c r="A114" s="28"/>
      <c r="B114" s="29">
        <v>76</v>
      </c>
      <c r="C114" s="71" t="s">
        <v>119</v>
      </c>
      <c r="D114" s="71" t="s">
        <v>58</v>
      </c>
      <c r="E114" s="63" t="s">
        <v>32</v>
      </c>
      <c r="F114" s="30" t="s">
        <v>22</v>
      </c>
      <c r="G114" s="89"/>
      <c r="H114" s="63" t="str">
        <f t="shared" si="68"/>
        <v>ABANDONO</v>
      </c>
      <c r="J114" s="55">
        <f t="shared" si="61"/>
        <v>1</v>
      </c>
      <c r="M114" s="40" t="e">
        <f t="shared" si="62"/>
        <v>#VALUE!</v>
      </c>
      <c r="N114" s="40" t="e">
        <f t="shared" si="63"/>
        <v>#VALUE!</v>
      </c>
      <c r="O114" s="56" t="e">
        <f t="shared" si="64"/>
        <v>#VALUE!</v>
      </c>
      <c r="P114" s="57"/>
      <c r="Q114" s="56" t="e">
        <f>IF(N114&lt;LOOKUP(E114,'Horario salida'!$B$2:$D$24),M114-1,M114)</f>
        <v>#VALUE!</v>
      </c>
      <c r="R114" s="56" t="e">
        <f>IF(N114&lt;LOOKUP(E114,'Horario salida'!$B$2:$D$24),N114+60,N114)</f>
        <v>#VALUE!</v>
      </c>
      <c r="S114" s="56" t="e">
        <f>IF(O114&lt;LOOKUP(E114,'Horario salida'!$B$2:$E$24),R114-1,R114)</f>
        <v>#VALUE!</v>
      </c>
      <c r="T114" s="56" t="e">
        <f>IF(O114&lt;LOOKUP(E114,'Horario salida'!$B$2:$E$24),O114+100,O114)</f>
        <v>#VALUE!</v>
      </c>
      <c r="U114" s="56"/>
      <c r="V114" s="56"/>
      <c r="W114" s="57"/>
      <c r="X114" s="58" t="e">
        <f>Q114-LOOKUP(E114,'Horario salida'!$B$2:$C$24)</f>
        <v>#VALUE!</v>
      </c>
      <c r="Y114" s="58" t="e">
        <f>S114-LOOKUP(E114,'Horario salida'!$B$2:$D$24)</f>
        <v>#VALUE!</v>
      </c>
      <c r="Z114" s="58" t="e">
        <f>T114-LOOKUP(E114,'Horario salida'!$B$2:$E$24)</f>
        <v>#VALUE!</v>
      </c>
      <c r="AB114" s="58" t="e">
        <f t="shared" si="65"/>
        <v>#VALUE!</v>
      </c>
      <c r="AC114" s="58" t="e">
        <f t="shared" si="66"/>
        <v>#VALUE!</v>
      </c>
      <c r="AD114" s="58" t="e">
        <f t="shared" si="67"/>
        <v>#VALUE!</v>
      </c>
      <c r="AE114" s="59"/>
    </row>
    <row r="115" spans="2:30" ht="12.75">
      <c r="B115" s="31"/>
      <c r="C115" s="73"/>
      <c r="D115" s="73"/>
      <c r="E115" s="74"/>
      <c r="F115" s="36"/>
      <c r="G115" s="90"/>
      <c r="H115" s="56"/>
      <c r="J115" s="55">
        <f aca="true" t="shared" si="70" ref="J115:J121">LEN(F115)</f>
        <v>0</v>
      </c>
      <c r="M115" s="40" t="e">
        <f aca="true" t="shared" si="71" ref="M115:M142">VALUE(MID(F115,1,J115-4))</f>
        <v>#VALUE!</v>
      </c>
      <c r="N115" s="40" t="e">
        <f aca="true" t="shared" si="72" ref="N115:N142">VALUE(MID(F115,J115-4+1,2))</f>
        <v>#VALUE!</v>
      </c>
      <c r="O115" s="56" t="e">
        <f aca="true" t="shared" si="73" ref="O115:O142">VALUE(RIGHT(F115,2))</f>
        <v>#VALUE!</v>
      </c>
      <c r="P115" s="57"/>
      <c r="Q115" s="56" t="e">
        <f>IF(N115&lt;LOOKUP(E115,'Horario salida'!$B$2:$D$24),M115-1,M115)</f>
        <v>#VALUE!</v>
      </c>
      <c r="R115" s="56" t="e">
        <f>IF(N115&lt;LOOKUP(E115,'Horario salida'!$B$2:$D$24),N115+60,N115)</f>
        <v>#VALUE!</v>
      </c>
      <c r="S115" s="56" t="e">
        <f>IF(O115&lt;LOOKUP(E115,'Horario salida'!$B$2:$E$24),R115-1,R115)</f>
        <v>#VALUE!</v>
      </c>
      <c r="T115" s="56" t="e">
        <f>IF(O115&lt;LOOKUP(E115,'Horario salida'!$B$2:$E$24),O115+100,O115)</f>
        <v>#VALUE!</v>
      </c>
      <c r="U115" s="56"/>
      <c r="V115" s="56"/>
      <c r="W115" s="57"/>
      <c r="X115" s="58" t="e">
        <f>Q115-LOOKUP(E115,'Horario salida'!$B$2:$C$24)</f>
        <v>#VALUE!</v>
      </c>
      <c r="Y115" s="58" t="e">
        <f>S115-LOOKUP(E115,'Horario salida'!$B$2:$D$24)</f>
        <v>#VALUE!</v>
      </c>
      <c r="Z115" s="58" t="e">
        <f>T115-LOOKUP(E115,'Horario salida'!$B$2:$E$24)</f>
        <v>#VALUE!</v>
      </c>
      <c r="AB115" s="58" t="e">
        <f aca="true" t="shared" si="74" ref="AB115:AB133">TEXT(X115,"00")</f>
        <v>#VALUE!</v>
      </c>
      <c r="AC115" s="58" t="e">
        <f aca="true" t="shared" si="75" ref="AC115:AC133">TEXT(Y115,"00")</f>
        <v>#VALUE!</v>
      </c>
      <c r="AD115" s="58" t="e">
        <f aca="true" t="shared" si="76" ref="AD115:AD133">TEXT(Z115,"00")</f>
        <v>#VALUE!</v>
      </c>
    </row>
    <row r="116" spans="3:30" ht="13.5" thickBot="1">
      <c r="C116" s="40"/>
      <c r="D116" s="40"/>
      <c r="E116" s="56"/>
      <c r="F116" s="36" t="s">
        <v>17</v>
      </c>
      <c r="G116" s="90"/>
      <c r="H116" s="56"/>
      <c r="J116" s="55">
        <f t="shared" si="70"/>
        <v>0</v>
      </c>
      <c r="M116" s="40" t="e">
        <f t="shared" si="71"/>
        <v>#VALUE!</v>
      </c>
      <c r="N116" s="40" t="e">
        <f t="shared" si="72"/>
        <v>#VALUE!</v>
      </c>
      <c r="O116" s="56" t="e">
        <f t="shared" si="73"/>
        <v>#VALUE!</v>
      </c>
      <c r="P116" s="57"/>
      <c r="Q116" s="56" t="e">
        <f>IF(N116&lt;LOOKUP(E116,'Horario salida'!$B$2:$D$24),M116-1,M116)</f>
        <v>#VALUE!</v>
      </c>
      <c r="R116" s="56" t="e">
        <f>IF(N116&lt;LOOKUP(E116,'Horario salida'!$B$2:$D$24),N116+60,N116)</f>
        <v>#VALUE!</v>
      </c>
      <c r="S116" s="56" t="e">
        <f>IF(O116&lt;LOOKUP(E116,'Horario salida'!$B$2:$E$24),R116-1,R116)</f>
        <v>#VALUE!</v>
      </c>
      <c r="T116" s="56" t="e">
        <f>IF(O116&lt;LOOKUP(E116,'Horario salida'!$B$2:$E$24),O116+100,O116)</f>
        <v>#VALUE!</v>
      </c>
      <c r="U116" s="56"/>
      <c r="V116" s="56"/>
      <c r="W116" s="57"/>
      <c r="X116" s="58" t="e">
        <f>Q116-LOOKUP(E116,'Horario salida'!$B$2:$C$24)</f>
        <v>#VALUE!</v>
      </c>
      <c r="Y116" s="58" t="e">
        <f>S116-LOOKUP(E116,'Horario salida'!$B$2:$D$24)</f>
        <v>#VALUE!</v>
      </c>
      <c r="Z116" s="58" t="e">
        <f>T116-LOOKUP(E116,'Horario salida'!$B$2:$E$24)</f>
        <v>#VALUE!</v>
      </c>
      <c r="AB116" s="58" t="e">
        <f t="shared" si="74"/>
        <v>#VALUE!</v>
      </c>
      <c r="AC116" s="58" t="e">
        <f t="shared" si="75"/>
        <v>#VALUE!</v>
      </c>
      <c r="AD116" s="58" t="e">
        <f t="shared" si="76"/>
        <v>#VALUE!</v>
      </c>
    </row>
    <row r="117" spans="2:30" ht="21.75" thickBot="1" thickTop="1">
      <c r="B117" s="16"/>
      <c r="C117" s="75" t="s">
        <v>10</v>
      </c>
      <c r="D117" s="76" t="s">
        <v>13</v>
      </c>
      <c r="E117" s="76" t="s">
        <v>35</v>
      </c>
      <c r="F117" s="86"/>
      <c r="G117" s="85"/>
      <c r="H117" s="88"/>
      <c r="J117" s="55">
        <f t="shared" si="70"/>
        <v>0</v>
      </c>
      <c r="M117" s="40" t="e">
        <f t="shared" si="71"/>
        <v>#VALUE!</v>
      </c>
      <c r="N117" s="40" t="e">
        <f t="shared" si="72"/>
        <v>#VALUE!</v>
      </c>
      <c r="O117" s="56" t="e">
        <f t="shared" si="73"/>
        <v>#VALUE!</v>
      </c>
      <c r="P117" s="57"/>
      <c r="Q117" s="56" t="e">
        <f>IF(N117&lt;LOOKUP(E117,'Horario salida'!$B$2:$D$24),M117-1,M117)</f>
        <v>#VALUE!</v>
      </c>
      <c r="R117" s="56" t="e">
        <f>IF(N117&lt;LOOKUP(E117,'Horario salida'!$B$2:$D$24),N117+60,N117)</f>
        <v>#VALUE!</v>
      </c>
      <c r="S117" s="56" t="e">
        <f>IF(O117&lt;LOOKUP(E117,'Horario salida'!$B$2:$E$24),R117-1,R117)</f>
        <v>#VALUE!</v>
      </c>
      <c r="T117" s="56" t="e">
        <f>IF(O117&lt;LOOKUP(E117,'Horario salida'!$B$2:$E$24),O117+100,O117)</f>
        <v>#VALUE!</v>
      </c>
      <c r="U117" s="56"/>
      <c r="V117" s="56"/>
      <c r="W117" s="57"/>
      <c r="X117" s="58" t="e">
        <f>Q117-LOOKUP(E117,'Horario salida'!$B$2:$C$24)</f>
        <v>#VALUE!</v>
      </c>
      <c r="Y117" s="58" t="e">
        <f>S117-LOOKUP(E117,'Horario salida'!$B$2:$D$24)</f>
        <v>#VALUE!</v>
      </c>
      <c r="Z117" s="58" t="e">
        <f>T117-LOOKUP(E117,'Horario salida'!$B$2:$E$24)</f>
        <v>#VALUE!</v>
      </c>
      <c r="AB117" s="58" t="e">
        <f t="shared" si="74"/>
        <v>#VALUE!</v>
      </c>
      <c r="AC117" s="58" t="e">
        <f t="shared" si="75"/>
        <v>#VALUE!</v>
      </c>
      <c r="AD117" s="58" t="e">
        <f t="shared" si="76"/>
        <v>#VALUE!</v>
      </c>
    </row>
    <row r="118" spans="1:30" ht="13.5" thickTop="1">
      <c r="A118" s="19" t="s">
        <v>60</v>
      </c>
      <c r="B118" s="26" t="s">
        <v>2</v>
      </c>
      <c r="C118" s="62" t="s">
        <v>0</v>
      </c>
      <c r="D118" s="62" t="s">
        <v>1</v>
      </c>
      <c r="E118" s="62" t="s">
        <v>62</v>
      </c>
      <c r="F118" s="19" t="s">
        <v>6</v>
      </c>
      <c r="G118" s="27"/>
      <c r="H118" s="62" t="s">
        <v>7</v>
      </c>
      <c r="J118" s="55">
        <f t="shared" si="70"/>
        <v>8</v>
      </c>
      <c r="M118" s="40" t="e">
        <f t="shared" si="71"/>
        <v>#VALUE!</v>
      </c>
      <c r="N118" s="40" t="e">
        <f t="shared" si="72"/>
        <v>#VALUE!</v>
      </c>
      <c r="O118" s="56" t="e">
        <f t="shared" si="73"/>
        <v>#VALUE!</v>
      </c>
      <c r="P118" s="57"/>
      <c r="Q118" s="56" t="e">
        <f>IF(N118&lt;LOOKUP(E118,'Horario salida'!$B$2:$D$24),M118-1,M118)</f>
        <v>#VALUE!</v>
      </c>
      <c r="R118" s="56" t="e">
        <f>IF(N118&lt;LOOKUP(E118,'Horario salida'!$B$2:$D$24),N118+60,N118)</f>
        <v>#VALUE!</v>
      </c>
      <c r="S118" s="56" t="e">
        <f>IF(O118&lt;LOOKUP(E118,'Horario salida'!$B$2:$E$24),R118-1,R118)</f>
        <v>#VALUE!</v>
      </c>
      <c r="T118" s="56" t="e">
        <f>IF(O118&lt;LOOKUP(E118,'Horario salida'!$B$2:$E$24),O118+100,O118)</f>
        <v>#VALUE!</v>
      </c>
      <c r="U118" s="56"/>
      <c r="V118" s="56"/>
      <c r="W118" s="57"/>
      <c r="X118" s="58" t="e">
        <f>Q118-LOOKUP(E118,'Horario salida'!$B$2:$C$24)</f>
        <v>#VALUE!</v>
      </c>
      <c r="Y118" s="58" t="e">
        <f>S118-LOOKUP(E118,'Horario salida'!$B$2:$D$24)</f>
        <v>#VALUE!</v>
      </c>
      <c r="Z118" s="58" t="e">
        <f>T118-LOOKUP(E118,'Horario salida'!$B$2:$E$24)</f>
        <v>#VALUE!</v>
      </c>
      <c r="AB118" s="58" t="e">
        <f t="shared" si="74"/>
        <v>#VALUE!</v>
      </c>
      <c r="AC118" s="58" t="e">
        <f t="shared" si="75"/>
        <v>#VALUE!</v>
      </c>
      <c r="AD118" s="58" t="e">
        <f t="shared" si="76"/>
        <v>#VALUE!</v>
      </c>
    </row>
    <row r="119" spans="1:30" ht="15.75">
      <c r="A119" s="28"/>
      <c r="B119" s="29">
        <v>82</v>
      </c>
      <c r="C119" s="70" t="s">
        <v>81</v>
      </c>
      <c r="D119" s="72" t="s">
        <v>50</v>
      </c>
      <c r="E119" s="63" t="s">
        <v>43</v>
      </c>
      <c r="F119" s="30">
        <v>833807</v>
      </c>
      <c r="G119" s="27"/>
      <c r="H119" s="63" t="str">
        <f>IF(F119="D","DESCALIF.",IF(F119="A","ABANDONO",IF(F119="N","NO PRES.",CONCATENATE(AB119,":",AC119,":",AD119))))</f>
        <v>37:09:75</v>
      </c>
      <c r="J119" s="55">
        <f t="shared" si="70"/>
        <v>6</v>
      </c>
      <c r="M119" s="40">
        <f t="shared" si="71"/>
        <v>83</v>
      </c>
      <c r="N119" s="40">
        <f t="shared" si="72"/>
        <v>38</v>
      </c>
      <c r="O119" s="56">
        <f t="shared" si="73"/>
        <v>7</v>
      </c>
      <c r="P119" s="57"/>
      <c r="Q119" s="56">
        <f>IF(N119&lt;LOOKUP(E119,'Horario salida'!$B$2:$D$24),M119-1,M119)</f>
        <v>83</v>
      </c>
      <c r="R119" s="56">
        <f>IF(N119&lt;LOOKUP(E119,'Horario salida'!$B$2:$D$24),N119+60,N119)</f>
        <v>38</v>
      </c>
      <c r="S119" s="56">
        <f>IF(O119&lt;LOOKUP(E119,'Horario salida'!$B$2:$E$24),R119-1,R119)</f>
        <v>37</v>
      </c>
      <c r="T119" s="56">
        <f>IF(O119&lt;LOOKUP(E119,'Horario salida'!$B$2:$E$24),O119+100,O119)</f>
        <v>107</v>
      </c>
      <c r="U119" s="56"/>
      <c r="V119" s="56"/>
      <c r="W119" s="57"/>
      <c r="X119" s="58">
        <f>Q119-LOOKUP(E119,'Horario salida'!$B$2:$C$24)</f>
        <v>37</v>
      </c>
      <c r="Y119" s="58">
        <f>S119-LOOKUP(E119,'Horario salida'!$B$2:$D$24)</f>
        <v>9</v>
      </c>
      <c r="Z119" s="58">
        <f>T119-LOOKUP(E119,'Horario salida'!$B$2:$E$24)</f>
        <v>75</v>
      </c>
      <c r="AB119" s="58" t="str">
        <f t="shared" si="74"/>
        <v>37</v>
      </c>
      <c r="AC119" s="58" t="str">
        <f t="shared" si="75"/>
        <v>09</v>
      </c>
      <c r="AD119" s="58" t="str">
        <f t="shared" si="76"/>
        <v>75</v>
      </c>
    </row>
    <row r="120" spans="2:30" ht="12.75">
      <c r="B120" s="31"/>
      <c r="C120" s="73"/>
      <c r="D120" s="73"/>
      <c r="E120" s="74"/>
      <c r="F120" s="36" t="s">
        <v>17</v>
      </c>
      <c r="G120" s="90"/>
      <c r="H120" s="56"/>
      <c r="J120" s="55">
        <f t="shared" si="70"/>
        <v>0</v>
      </c>
      <c r="M120" s="40" t="e">
        <f t="shared" si="71"/>
        <v>#VALUE!</v>
      </c>
      <c r="N120" s="40" t="e">
        <f t="shared" si="72"/>
        <v>#VALUE!</v>
      </c>
      <c r="O120" s="56" t="e">
        <f t="shared" si="73"/>
        <v>#VALUE!</v>
      </c>
      <c r="P120" s="57"/>
      <c r="Q120" s="56" t="e">
        <f>IF(N120&lt;LOOKUP(E120,'Horario salida'!$B$2:$D$24),M120-1,M120)</f>
        <v>#VALUE!</v>
      </c>
      <c r="R120" s="56" t="e">
        <f>IF(N120&lt;LOOKUP(E120,'Horario salida'!$B$2:$D$24),N120+60,N120)</f>
        <v>#VALUE!</v>
      </c>
      <c r="S120" s="56" t="e">
        <f>IF(O120&lt;LOOKUP(E120,'Horario salida'!$B$2:$E$24),R120-1,R120)</f>
        <v>#VALUE!</v>
      </c>
      <c r="T120" s="56" t="e">
        <f>IF(O120&lt;LOOKUP(E120,'Horario salida'!$B$2:$E$24),O120+100,O120)</f>
        <v>#VALUE!</v>
      </c>
      <c r="U120" s="56"/>
      <c r="V120" s="56"/>
      <c r="W120" s="57"/>
      <c r="X120" s="58" t="e">
        <f>Q120-LOOKUP(E120,'Horario salida'!$B$2:$C$24)</f>
        <v>#VALUE!</v>
      </c>
      <c r="Y120" s="58" t="e">
        <f>S120-LOOKUP(E120,'Horario salida'!$B$2:$D$24)</f>
        <v>#VALUE!</v>
      </c>
      <c r="Z120" s="58" t="e">
        <f>T120-LOOKUP(E120,'Horario salida'!$B$2:$E$24)</f>
        <v>#VALUE!</v>
      </c>
      <c r="AB120" s="58" t="e">
        <f t="shared" si="74"/>
        <v>#VALUE!</v>
      </c>
      <c r="AC120" s="58" t="e">
        <f t="shared" si="75"/>
        <v>#VALUE!</v>
      </c>
      <c r="AD120" s="58" t="e">
        <f t="shared" si="76"/>
        <v>#VALUE!</v>
      </c>
    </row>
    <row r="121" spans="3:30" ht="13.5" thickBot="1">
      <c r="C121" s="40"/>
      <c r="D121" s="40"/>
      <c r="E121" s="56"/>
      <c r="F121" s="36" t="s">
        <v>17</v>
      </c>
      <c r="G121" s="90"/>
      <c r="H121" s="56"/>
      <c r="J121" s="55">
        <f t="shared" si="70"/>
        <v>0</v>
      </c>
      <c r="M121" s="40" t="e">
        <f t="shared" si="71"/>
        <v>#VALUE!</v>
      </c>
      <c r="N121" s="40" t="e">
        <f t="shared" si="72"/>
        <v>#VALUE!</v>
      </c>
      <c r="O121" s="56" t="e">
        <f t="shared" si="73"/>
        <v>#VALUE!</v>
      </c>
      <c r="P121" s="57"/>
      <c r="Q121" s="56" t="e">
        <f>IF(N121&lt;LOOKUP(E121,'Horario salida'!$B$2:$D$24),M121-1,M121)</f>
        <v>#VALUE!</v>
      </c>
      <c r="R121" s="56" t="e">
        <f>IF(N121&lt;LOOKUP(E121,'Horario salida'!$B$2:$D$24),N121+60,N121)</f>
        <v>#VALUE!</v>
      </c>
      <c r="S121" s="56" t="e">
        <f>IF(O121&lt;LOOKUP(E121,'Horario salida'!$B$2:$E$24),R121-1,R121)</f>
        <v>#VALUE!</v>
      </c>
      <c r="T121" s="56" t="e">
        <f>IF(O121&lt;LOOKUP(E121,'Horario salida'!$B$2:$E$24),O121+100,O121)</f>
        <v>#VALUE!</v>
      </c>
      <c r="U121" s="56"/>
      <c r="V121" s="56"/>
      <c r="W121" s="57"/>
      <c r="X121" s="58" t="e">
        <f>Q121-LOOKUP(E121,'Horario salida'!$B$2:$C$24)</f>
        <v>#VALUE!</v>
      </c>
      <c r="Y121" s="58" t="e">
        <f>S121-LOOKUP(E121,'Horario salida'!$B$2:$D$24)</f>
        <v>#VALUE!</v>
      </c>
      <c r="Z121" s="58" t="e">
        <f>T121-LOOKUP(E121,'Horario salida'!$B$2:$E$24)</f>
        <v>#VALUE!</v>
      </c>
      <c r="AB121" s="58" t="e">
        <f t="shared" si="74"/>
        <v>#VALUE!</v>
      </c>
      <c r="AC121" s="58" t="e">
        <f t="shared" si="75"/>
        <v>#VALUE!</v>
      </c>
      <c r="AD121" s="58" t="e">
        <f t="shared" si="76"/>
        <v>#VALUE!</v>
      </c>
    </row>
    <row r="122" spans="2:30" ht="21.75" thickBot="1" thickTop="1">
      <c r="B122" s="16"/>
      <c r="C122" s="75" t="s">
        <v>10</v>
      </c>
      <c r="D122" s="76" t="s">
        <v>16</v>
      </c>
      <c r="E122" s="76" t="s">
        <v>35</v>
      </c>
      <c r="F122" s="86"/>
      <c r="G122" s="85"/>
      <c r="H122" s="88"/>
      <c r="J122" s="55">
        <f>LEN(F122)</f>
        <v>0</v>
      </c>
      <c r="M122" s="40" t="e">
        <f t="shared" si="71"/>
        <v>#VALUE!</v>
      </c>
      <c r="N122" s="40" t="e">
        <f t="shared" si="72"/>
        <v>#VALUE!</v>
      </c>
      <c r="O122" s="56" t="e">
        <f t="shared" si="73"/>
        <v>#VALUE!</v>
      </c>
      <c r="P122" s="57"/>
      <c r="Q122" s="56" t="e">
        <f>IF(N122&lt;LOOKUP(E122,'Horario salida'!$B$2:$D$24),M122-1,M122)</f>
        <v>#VALUE!</v>
      </c>
      <c r="R122" s="56" t="e">
        <f>IF(N122&lt;LOOKUP(E122,'Horario salida'!$B$2:$D$24),N122+60,N122)</f>
        <v>#VALUE!</v>
      </c>
      <c r="S122" s="56" t="e">
        <f>IF(O122&lt;LOOKUP(E122,'Horario salida'!$B$2:$E$24),R122-1,R122)</f>
        <v>#VALUE!</v>
      </c>
      <c r="T122" s="56" t="e">
        <f>IF(O122&lt;LOOKUP(E122,'Horario salida'!$B$2:$E$24),O122+100,O122)</f>
        <v>#VALUE!</v>
      </c>
      <c r="U122" s="56"/>
      <c r="V122" s="56"/>
      <c r="W122" s="57"/>
      <c r="X122" s="58" t="e">
        <f>Q122-LOOKUP(E122,'Horario salida'!$B$2:$C$24)</f>
        <v>#VALUE!</v>
      </c>
      <c r="Y122" s="58" t="e">
        <f>S122-LOOKUP(E122,'Horario salida'!$B$2:$D$24)</f>
        <v>#VALUE!</v>
      </c>
      <c r="Z122" s="58" t="e">
        <f>T122-LOOKUP(E122,'Horario salida'!$B$2:$E$24)</f>
        <v>#VALUE!</v>
      </c>
      <c r="AB122" s="58" t="e">
        <f t="shared" si="74"/>
        <v>#VALUE!</v>
      </c>
      <c r="AC122" s="58" t="e">
        <f t="shared" si="75"/>
        <v>#VALUE!</v>
      </c>
      <c r="AD122" s="58" t="e">
        <f t="shared" si="76"/>
        <v>#VALUE!</v>
      </c>
    </row>
    <row r="123" spans="1:30" ht="13.5" thickTop="1">
      <c r="A123" s="19" t="s">
        <v>60</v>
      </c>
      <c r="B123" s="26" t="s">
        <v>2</v>
      </c>
      <c r="C123" s="62" t="s">
        <v>0</v>
      </c>
      <c r="D123" s="62" t="s">
        <v>1</v>
      </c>
      <c r="E123" s="62" t="s">
        <v>62</v>
      </c>
      <c r="F123" s="19" t="s">
        <v>6</v>
      </c>
      <c r="G123" s="27"/>
      <c r="H123" s="62" t="s">
        <v>7</v>
      </c>
      <c r="J123" s="55">
        <f>LEN(F123)</f>
        <v>8</v>
      </c>
      <c r="M123" s="40" t="e">
        <f t="shared" si="71"/>
        <v>#VALUE!</v>
      </c>
      <c r="N123" s="40" t="e">
        <f t="shared" si="72"/>
        <v>#VALUE!</v>
      </c>
      <c r="O123" s="56" t="e">
        <f t="shared" si="73"/>
        <v>#VALUE!</v>
      </c>
      <c r="P123" s="57"/>
      <c r="Q123" s="56" t="e">
        <f>IF(N123&lt;LOOKUP(E123,'Horario salida'!$B$2:$D$24),M123-1,M123)</f>
        <v>#VALUE!</v>
      </c>
      <c r="R123" s="56" t="e">
        <f>IF(N123&lt;LOOKUP(E123,'Horario salida'!$B$2:$D$24),N123+60,N123)</f>
        <v>#VALUE!</v>
      </c>
      <c r="S123" s="56" t="e">
        <f>IF(O123&lt;LOOKUP(E123,'Horario salida'!$B$2:$E$24),R123-1,R123)</f>
        <v>#VALUE!</v>
      </c>
      <c r="T123" s="56" t="e">
        <f>IF(O123&lt;LOOKUP(E123,'Horario salida'!$B$2:$E$24),O123+100,O123)</f>
        <v>#VALUE!</v>
      </c>
      <c r="U123" s="56"/>
      <c r="V123" s="56"/>
      <c r="W123" s="57"/>
      <c r="X123" s="58" t="e">
        <f>Q123-LOOKUP(E123,'Horario salida'!$B$2:$C$24)</f>
        <v>#VALUE!</v>
      </c>
      <c r="Y123" s="58" t="e">
        <f>S123-LOOKUP(E123,'Horario salida'!$B$2:$D$24)</f>
        <v>#VALUE!</v>
      </c>
      <c r="Z123" s="58" t="e">
        <f>T123-LOOKUP(E123,'Horario salida'!$B$2:$E$24)</f>
        <v>#VALUE!</v>
      </c>
      <c r="AB123" s="58" t="e">
        <f t="shared" si="74"/>
        <v>#VALUE!</v>
      </c>
      <c r="AC123" s="58" t="e">
        <f t="shared" si="75"/>
        <v>#VALUE!</v>
      </c>
      <c r="AD123" s="58" t="e">
        <f t="shared" si="76"/>
        <v>#VALUE!</v>
      </c>
    </row>
    <row r="124" spans="1:30" ht="15.75">
      <c r="A124" s="28">
        <v>33</v>
      </c>
      <c r="B124" s="29">
        <v>84</v>
      </c>
      <c r="C124" s="70" t="s">
        <v>120</v>
      </c>
      <c r="D124" s="79" t="s">
        <v>58</v>
      </c>
      <c r="E124" s="63" t="s">
        <v>44</v>
      </c>
      <c r="F124" s="30">
        <v>821732</v>
      </c>
      <c r="G124" s="27"/>
      <c r="H124" s="63" t="str">
        <f>IF(F124="D","DESCALIF.",IF(F124="A","ABANDONO",IF(F124="N","NO PRES.",CONCATENATE(AB124,":",AC124,":",AD124))))</f>
        <v>35:48:99</v>
      </c>
      <c r="J124" s="55">
        <f>LEN(F124)</f>
        <v>6</v>
      </c>
      <c r="M124" s="40">
        <f t="shared" si="71"/>
        <v>82</v>
      </c>
      <c r="N124" s="40">
        <f t="shared" si="72"/>
        <v>17</v>
      </c>
      <c r="O124" s="56">
        <f t="shared" si="73"/>
        <v>32</v>
      </c>
      <c r="P124" s="57"/>
      <c r="Q124" s="56">
        <f>IF(N124&lt;LOOKUP(E124,'Horario salida'!$B$2:$D$24),M124-1,M124)</f>
        <v>81</v>
      </c>
      <c r="R124" s="56">
        <f>IF(N124&lt;LOOKUP(E124,'Horario salida'!$B$2:$D$24),N124+60,N124)</f>
        <v>77</v>
      </c>
      <c r="S124" s="56">
        <f>IF(O124&lt;LOOKUP(E124,'Horario salida'!$B$2:$E$24),R124-1,R124)</f>
        <v>76</v>
      </c>
      <c r="T124" s="56">
        <f>IF(O124&lt;LOOKUP(E124,'Horario salida'!$B$2:$E$24),O124+100,O124)</f>
        <v>132</v>
      </c>
      <c r="U124" s="56"/>
      <c r="V124" s="56"/>
      <c r="W124" s="57"/>
      <c r="X124" s="58">
        <f>Q124-LOOKUP(E124,'Horario salida'!$B$2:$C$24)</f>
        <v>35</v>
      </c>
      <c r="Y124" s="58">
        <f>S124-LOOKUP(E124,'Horario salida'!$B$2:$D$24)</f>
        <v>48</v>
      </c>
      <c r="Z124" s="58">
        <f>T124-LOOKUP(E124,'Horario salida'!$B$2:$E$24)</f>
        <v>99</v>
      </c>
      <c r="AB124" s="58" t="str">
        <f t="shared" si="74"/>
        <v>35</v>
      </c>
      <c r="AC124" s="58" t="str">
        <f t="shared" si="75"/>
        <v>48</v>
      </c>
      <c r="AD124" s="58" t="str">
        <f t="shared" si="76"/>
        <v>99</v>
      </c>
    </row>
    <row r="125" spans="1:30" ht="15.75">
      <c r="A125" s="28">
        <v>27</v>
      </c>
      <c r="B125" s="29">
        <v>86</v>
      </c>
      <c r="C125" s="70" t="s">
        <v>157</v>
      </c>
      <c r="D125" s="79" t="s">
        <v>68</v>
      </c>
      <c r="E125" s="63" t="s">
        <v>44</v>
      </c>
      <c r="F125" s="30">
        <v>853648</v>
      </c>
      <c r="G125" s="27"/>
      <c r="H125" s="63" t="str">
        <f>IF(F125="D","DESCALIF.",IF(F125="A","ABANDONO",IF(F125="N","NO PRES.",CONCATENATE(AB125,":",AC125,":",AD125))))</f>
        <v>39:08:15</v>
      </c>
      <c r="J125" s="55">
        <f>LEN(F125)</f>
        <v>6</v>
      </c>
      <c r="M125" s="40">
        <f t="shared" si="71"/>
        <v>85</v>
      </c>
      <c r="N125" s="40">
        <f t="shared" si="72"/>
        <v>36</v>
      </c>
      <c r="O125" s="56">
        <f t="shared" si="73"/>
        <v>48</v>
      </c>
      <c r="P125" s="57"/>
      <c r="Q125" s="56">
        <f>IF(N125&lt;LOOKUP(E125,'Horario salida'!$B$2:$D$24),M125-1,M125)</f>
        <v>85</v>
      </c>
      <c r="R125" s="56">
        <f>IF(N125&lt;LOOKUP(E125,'Horario salida'!$B$2:$D$24),N125+60,N125)</f>
        <v>36</v>
      </c>
      <c r="S125" s="56">
        <f>IF(O125&lt;LOOKUP(E125,'Horario salida'!$B$2:$E$24),R125-1,R125)</f>
        <v>36</v>
      </c>
      <c r="T125" s="56">
        <f>IF(O125&lt;LOOKUP(E125,'Horario salida'!$B$2:$E$24),O125+100,O125)</f>
        <v>48</v>
      </c>
      <c r="U125" s="56"/>
      <c r="V125" s="56"/>
      <c r="W125" s="57"/>
      <c r="X125" s="58">
        <f>Q125-LOOKUP(E125,'Horario salida'!$B$2:$C$24)</f>
        <v>39</v>
      </c>
      <c r="Y125" s="58">
        <f>S125-LOOKUP(E125,'Horario salida'!$B$2:$D$24)</f>
        <v>8</v>
      </c>
      <c r="Z125" s="58">
        <f>T125-LOOKUP(E125,'Horario salida'!$B$2:$E$24)</f>
        <v>15</v>
      </c>
      <c r="AB125" s="58" t="str">
        <f t="shared" si="74"/>
        <v>39</v>
      </c>
      <c r="AC125" s="58" t="str">
        <f t="shared" si="75"/>
        <v>08</v>
      </c>
      <c r="AD125" s="58" t="str">
        <f t="shared" si="76"/>
        <v>15</v>
      </c>
    </row>
    <row r="126" spans="1:30" ht="15.75">
      <c r="A126" s="101">
        <v>21</v>
      </c>
      <c r="B126" s="102">
        <v>85</v>
      </c>
      <c r="C126" s="103" t="s">
        <v>88</v>
      </c>
      <c r="D126" s="72" t="s">
        <v>50</v>
      </c>
      <c r="E126" s="63" t="s">
        <v>44</v>
      </c>
      <c r="F126" s="30">
        <v>862598</v>
      </c>
      <c r="G126" s="27"/>
      <c r="H126" s="63" t="str">
        <f>IF(F126="D","DESCALIF.",IF(F126="A","ABANDONO",IF(F126="N","NO PRES.",CONCATENATE(AB126,":",AC126,":",AD126))))</f>
        <v>39:57:65</v>
      </c>
      <c r="J126" s="55">
        <f>LEN(F126)</f>
        <v>6</v>
      </c>
      <c r="M126" s="40">
        <f>VALUE(MID(F126,1,J126-4))</f>
        <v>86</v>
      </c>
      <c r="N126" s="40">
        <f>VALUE(MID(F126,J126-4+1,2))</f>
        <v>25</v>
      </c>
      <c r="O126" s="56">
        <f>VALUE(RIGHT(F126,2))</f>
        <v>98</v>
      </c>
      <c r="P126" s="57"/>
      <c r="Q126" s="56">
        <f>IF(N126&lt;LOOKUP(E126,'Horario salida'!$B$2:$D$24),M126-1,M126)</f>
        <v>85</v>
      </c>
      <c r="R126" s="56">
        <f>IF(N126&lt;LOOKUP(E126,'Horario salida'!$B$2:$D$24),N126+60,N126)</f>
        <v>85</v>
      </c>
      <c r="S126" s="56">
        <f>IF(O126&lt;LOOKUP(E126,'Horario salida'!$B$2:$E$24),R126-1,R126)</f>
        <v>85</v>
      </c>
      <c r="T126" s="56">
        <f>IF(O126&lt;LOOKUP(E126,'Horario salida'!$B$2:$E$24),O126+100,O126)</f>
        <v>98</v>
      </c>
      <c r="U126" s="56"/>
      <c r="V126" s="56"/>
      <c r="W126" s="57"/>
      <c r="X126" s="58">
        <f>Q126-LOOKUP(E126,'Horario salida'!$B$2:$C$24)</f>
        <v>39</v>
      </c>
      <c r="Y126" s="58">
        <f>S126-LOOKUP(E126,'Horario salida'!$B$2:$D$24)</f>
        <v>57</v>
      </c>
      <c r="Z126" s="58">
        <f>T126-LOOKUP(E126,'Horario salida'!$B$2:$E$24)</f>
        <v>65</v>
      </c>
      <c r="AB126" s="58" t="str">
        <f>TEXT(X126,"00")</f>
        <v>39</v>
      </c>
      <c r="AC126" s="58" t="str">
        <f>TEXT(Y126,"00")</f>
        <v>57</v>
      </c>
      <c r="AD126" s="58" t="str">
        <f>TEXT(Z126,"00")</f>
        <v>65</v>
      </c>
    </row>
    <row r="127" spans="2:30" ht="13.5" customHeight="1">
      <c r="B127" s="31"/>
      <c r="C127" s="73"/>
      <c r="D127" s="73"/>
      <c r="E127" s="74"/>
      <c r="F127" s="34"/>
      <c r="G127" s="90"/>
      <c r="H127" s="56"/>
      <c r="J127" s="55"/>
      <c r="O127" s="56"/>
      <c r="P127" s="57"/>
      <c r="Q127" s="56"/>
      <c r="R127" s="56"/>
      <c r="S127" s="56"/>
      <c r="T127" s="56"/>
      <c r="U127" s="56"/>
      <c r="V127" s="56"/>
      <c r="W127" s="57"/>
      <c r="X127" s="58"/>
      <c r="Y127" s="58"/>
      <c r="Z127" s="58"/>
      <c r="AB127" s="58"/>
      <c r="AC127" s="58"/>
      <c r="AD127" s="58"/>
    </row>
    <row r="128" spans="3:30" ht="13.5" thickBot="1">
      <c r="C128" s="40"/>
      <c r="D128" s="40"/>
      <c r="E128" s="56"/>
      <c r="F128" s="36" t="s">
        <v>17</v>
      </c>
      <c r="G128" s="90"/>
      <c r="H128" s="56"/>
      <c r="M128" s="40" t="e">
        <f t="shared" si="71"/>
        <v>#VALUE!</v>
      </c>
      <c r="N128" s="40" t="e">
        <f t="shared" si="72"/>
        <v>#VALUE!</v>
      </c>
      <c r="O128" s="56" t="e">
        <f t="shared" si="73"/>
        <v>#VALUE!</v>
      </c>
      <c r="P128" s="57"/>
      <c r="Q128" s="56" t="e">
        <f>IF(N128&lt;LOOKUP(E128,'Horario salida'!$B$2:$D$24),M128-1,M128)</f>
        <v>#VALUE!</v>
      </c>
      <c r="R128" s="56" t="e">
        <f>IF(N128&lt;LOOKUP(E128,'Horario salida'!$B$2:$D$24),N128+60,N128)</f>
        <v>#VALUE!</v>
      </c>
      <c r="S128" s="56" t="e">
        <f>IF(O128&lt;LOOKUP(E128,'Horario salida'!$B$2:$E$24),R128-1,R128)</f>
        <v>#VALUE!</v>
      </c>
      <c r="T128" s="56" t="e">
        <f>IF(O128&lt;LOOKUP(E128,'Horario salida'!$B$2:$E$24),O128+100,O128)</f>
        <v>#VALUE!</v>
      </c>
      <c r="U128" s="56"/>
      <c r="V128" s="56"/>
      <c r="W128" s="57"/>
      <c r="X128" s="58" t="e">
        <f>Q128-LOOKUP(E128,'Horario salida'!$B$2:$C$24)</f>
        <v>#VALUE!</v>
      </c>
      <c r="Y128" s="58" t="e">
        <f>S128-LOOKUP(E128,'Horario salida'!$B$2:$D$24)</f>
        <v>#VALUE!</v>
      </c>
      <c r="Z128" s="58" t="e">
        <f>T128-LOOKUP(E128,'Horario salida'!$B$2:$E$24)</f>
        <v>#VALUE!</v>
      </c>
      <c r="AB128" s="58" t="e">
        <f t="shared" si="74"/>
        <v>#VALUE!</v>
      </c>
      <c r="AC128" s="58" t="e">
        <f t="shared" si="75"/>
        <v>#VALUE!</v>
      </c>
      <c r="AD128" s="58" t="e">
        <f t="shared" si="76"/>
        <v>#VALUE!</v>
      </c>
    </row>
    <row r="129" spans="2:30" ht="21.75" thickBot="1" thickTop="1">
      <c r="B129" s="16"/>
      <c r="C129" s="75" t="s">
        <v>10</v>
      </c>
      <c r="D129" s="76" t="s">
        <v>13</v>
      </c>
      <c r="E129" s="76" t="s">
        <v>9</v>
      </c>
      <c r="F129" s="86"/>
      <c r="G129" s="85"/>
      <c r="H129" s="88"/>
      <c r="J129" s="55">
        <f aca="true" t="shared" si="77" ref="J129:J134">LEN(F129)</f>
        <v>0</v>
      </c>
      <c r="M129" s="40" t="e">
        <f t="shared" si="71"/>
        <v>#VALUE!</v>
      </c>
      <c r="N129" s="40" t="e">
        <f t="shared" si="72"/>
        <v>#VALUE!</v>
      </c>
      <c r="O129" s="56" t="e">
        <f t="shared" si="73"/>
        <v>#VALUE!</v>
      </c>
      <c r="P129" s="57"/>
      <c r="Q129" s="56" t="e">
        <f>IF(N129&lt;LOOKUP(E129,'Horario salida'!$B$2:$D$24),M129-1,M129)</f>
        <v>#VALUE!</v>
      </c>
      <c r="R129" s="56" t="e">
        <f>IF(N129&lt;LOOKUP(E129,'Horario salida'!$B$2:$D$24),N129+60,N129)</f>
        <v>#VALUE!</v>
      </c>
      <c r="S129" s="56" t="e">
        <f>IF(O129&lt;LOOKUP(E129,'Horario salida'!$B$2:$E$24),R129-1,R129)</f>
        <v>#VALUE!</v>
      </c>
      <c r="T129" s="56" t="e">
        <f>IF(O129&lt;LOOKUP(E129,'Horario salida'!$B$2:$E$24),O129+100,O129)</f>
        <v>#VALUE!</v>
      </c>
      <c r="U129" s="56"/>
      <c r="V129" s="56"/>
      <c r="W129" s="57"/>
      <c r="X129" s="58" t="e">
        <f>Q129-LOOKUP(E129,'Horario salida'!$B$2:$C$24)</f>
        <v>#VALUE!</v>
      </c>
      <c r="Y129" s="58" t="e">
        <f>S129-LOOKUP(E129,'Horario salida'!$B$2:$D$24)</f>
        <v>#VALUE!</v>
      </c>
      <c r="Z129" s="58" t="e">
        <f>T129-LOOKUP(E129,'Horario salida'!$B$2:$E$24)</f>
        <v>#VALUE!</v>
      </c>
      <c r="AB129" s="58" t="e">
        <f t="shared" si="74"/>
        <v>#VALUE!</v>
      </c>
      <c r="AC129" s="58" t="e">
        <f t="shared" si="75"/>
        <v>#VALUE!</v>
      </c>
      <c r="AD129" s="58" t="e">
        <f t="shared" si="76"/>
        <v>#VALUE!</v>
      </c>
    </row>
    <row r="130" spans="1:30" ht="13.5" thickTop="1">
      <c r="A130" s="19" t="s">
        <v>60</v>
      </c>
      <c r="B130" s="26" t="s">
        <v>2</v>
      </c>
      <c r="C130" s="62" t="s">
        <v>0</v>
      </c>
      <c r="D130" s="62" t="s">
        <v>1</v>
      </c>
      <c r="E130" s="62" t="s">
        <v>62</v>
      </c>
      <c r="F130" s="19" t="s">
        <v>6</v>
      </c>
      <c r="G130" s="27"/>
      <c r="H130" s="62" t="s">
        <v>7</v>
      </c>
      <c r="J130" s="55">
        <f t="shared" si="77"/>
        <v>8</v>
      </c>
      <c r="M130" s="40" t="e">
        <f t="shared" si="71"/>
        <v>#VALUE!</v>
      </c>
      <c r="N130" s="40" t="e">
        <f t="shared" si="72"/>
        <v>#VALUE!</v>
      </c>
      <c r="O130" s="56" t="e">
        <f t="shared" si="73"/>
        <v>#VALUE!</v>
      </c>
      <c r="P130" s="57"/>
      <c r="Q130" s="56" t="e">
        <f>IF(N130&lt;LOOKUP(E130,'Horario salida'!$B$2:$D$24),M130-1,M130)</f>
        <v>#VALUE!</v>
      </c>
      <c r="R130" s="56" t="e">
        <f>IF(N130&lt;LOOKUP(E130,'Horario salida'!$B$2:$D$24),N130+60,N130)</f>
        <v>#VALUE!</v>
      </c>
      <c r="S130" s="56" t="e">
        <f>IF(O130&lt;LOOKUP(E130,'Horario salida'!$B$2:$E$24),R130-1,R130)</f>
        <v>#VALUE!</v>
      </c>
      <c r="T130" s="56" t="e">
        <f>IF(O130&lt;LOOKUP(E130,'Horario salida'!$B$2:$E$24),O130+100,O130)</f>
        <v>#VALUE!</v>
      </c>
      <c r="U130" s="56"/>
      <c r="V130" s="56"/>
      <c r="W130" s="57"/>
      <c r="X130" s="58" t="e">
        <f>Q130-LOOKUP(E130,'Horario salida'!$B$2:$C$24)</f>
        <v>#VALUE!</v>
      </c>
      <c r="Y130" s="58" t="e">
        <f>S130-LOOKUP(E130,'Horario salida'!$B$2:$D$24)</f>
        <v>#VALUE!</v>
      </c>
      <c r="Z130" s="58" t="e">
        <f>T130-LOOKUP(E130,'Horario salida'!$B$2:$E$24)</f>
        <v>#VALUE!</v>
      </c>
      <c r="AB130" s="58" t="e">
        <f t="shared" si="74"/>
        <v>#VALUE!</v>
      </c>
      <c r="AC130" s="58" t="e">
        <f t="shared" si="75"/>
        <v>#VALUE!</v>
      </c>
      <c r="AD130" s="58" t="e">
        <f t="shared" si="76"/>
        <v>#VALUE!</v>
      </c>
    </row>
    <row r="131" spans="1:30" ht="12.75">
      <c r="A131" s="28">
        <v>33</v>
      </c>
      <c r="B131" s="29">
        <v>89</v>
      </c>
      <c r="C131" s="72" t="s">
        <v>148</v>
      </c>
      <c r="D131" s="72" t="s">
        <v>48</v>
      </c>
      <c r="E131" s="63" t="s">
        <v>30</v>
      </c>
      <c r="F131" s="30">
        <v>853326</v>
      </c>
      <c r="G131" s="27"/>
      <c r="H131" s="63" t="str">
        <f>IF(F131="D","DESCALIF.",IF(F131="A","ABANDONO",IF(F131="N","NO PRES.",CONCATENATE(AB131,":",AC131,":",AD131))))</f>
        <v>39:04:93</v>
      </c>
      <c r="J131" s="55">
        <f t="shared" si="77"/>
        <v>6</v>
      </c>
      <c r="M131" s="40">
        <f t="shared" si="71"/>
        <v>85</v>
      </c>
      <c r="N131" s="40">
        <f t="shared" si="72"/>
        <v>33</v>
      </c>
      <c r="O131" s="56">
        <f t="shared" si="73"/>
        <v>26</v>
      </c>
      <c r="P131" s="57"/>
      <c r="Q131" s="56">
        <f>IF(N131&lt;LOOKUP(E131,'Horario salida'!$B$2:$D$24),M131-1,M131)</f>
        <v>85</v>
      </c>
      <c r="R131" s="56">
        <f>IF(N131&lt;LOOKUP(E131,'Horario salida'!$B$2:$D$24),N131+60,N131)</f>
        <v>33</v>
      </c>
      <c r="S131" s="56">
        <f>IF(O131&lt;LOOKUP(E131,'Horario salida'!$B$2:$E$24),R131-1,R131)</f>
        <v>32</v>
      </c>
      <c r="T131" s="56">
        <f>IF(O131&lt;LOOKUP(E131,'Horario salida'!$B$2:$E$24),O131+100,O131)</f>
        <v>126</v>
      </c>
      <c r="U131" s="56"/>
      <c r="V131" s="56"/>
      <c r="W131" s="57"/>
      <c r="X131" s="58">
        <f>Q131-LOOKUP(E131,'Horario salida'!$B$2:$C$24)</f>
        <v>39</v>
      </c>
      <c r="Y131" s="58">
        <f>S131-LOOKUP(E131,'Horario salida'!$B$2:$D$24)</f>
        <v>4</v>
      </c>
      <c r="Z131" s="58">
        <f>T131-LOOKUP(E131,'Horario salida'!$B$2:$E$24)</f>
        <v>93</v>
      </c>
      <c r="AB131" s="58" t="str">
        <f t="shared" si="74"/>
        <v>39</v>
      </c>
      <c r="AC131" s="58" t="str">
        <f t="shared" si="75"/>
        <v>04</v>
      </c>
      <c r="AD131" s="58" t="str">
        <f t="shared" si="76"/>
        <v>93</v>
      </c>
    </row>
    <row r="132" spans="1:30" ht="15.75">
      <c r="A132" s="28">
        <v>27</v>
      </c>
      <c r="B132" s="29">
        <v>90</v>
      </c>
      <c r="C132" s="70" t="s">
        <v>123</v>
      </c>
      <c r="D132" s="79" t="s">
        <v>58</v>
      </c>
      <c r="E132" s="63" t="s">
        <v>30</v>
      </c>
      <c r="F132" s="30">
        <v>854909</v>
      </c>
      <c r="G132" s="27"/>
      <c r="H132" s="63" t="str">
        <f>IF(F132="D","DESCALIF.",IF(F132="A","ABANDONO",IF(F132="N","NO PRES.",CONCATENATE(AB132,":",AC132,":",AD132))))</f>
        <v>39:20:76</v>
      </c>
      <c r="J132" s="55">
        <f t="shared" si="77"/>
        <v>6</v>
      </c>
      <c r="M132" s="40">
        <f t="shared" si="71"/>
        <v>85</v>
      </c>
      <c r="N132" s="40">
        <f t="shared" si="72"/>
        <v>49</v>
      </c>
      <c r="O132" s="56">
        <f t="shared" si="73"/>
        <v>9</v>
      </c>
      <c r="P132" s="57"/>
      <c r="Q132" s="56">
        <f>IF(N132&lt;LOOKUP(E132,'Horario salida'!$B$2:$D$24),M132-1,M132)</f>
        <v>85</v>
      </c>
      <c r="R132" s="56">
        <f>IF(N132&lt;LOOKUP(E132,'Horario salida'!$B$2:$D$24),N132+60,N132)</f>
        <v>49</v>
      </c>
      <c r="S132" s="56">
        <f>IF(O132&lt;LOOKUP(E132,'Horario salida'!$B$2:$E$24),R132-1,R132)</f>
        <v>48</v>
      </c>
      <c r="T132" s="56">
        <f>IF(O132&lt;LOOKUP(E132,'Horario salida'!$B$2:$E$24),O132+100,O132)</f>
        <v>109</v>
      </c>
      <c r="U132" s="56"/>
      <c r="V132" s="56"/>
      <c r="W132" s="57"/>
      <c r="X132" s="58">
        <f>Q132-LOOKUP(E132,'Horario salida'!$B$2:$C$24)</f>
        <v>39</v>
      </c>
      <c r="Y132" s="58">
        <f>S132-LOOKUP(E132,'Horario salida'!$B$2:$D$24)</f>
        <v>20</v>
      </c>
      <c r="Z132" s="58">
        <f>T132-LOOKUP(E132,'Horario salida'!$B$2:$E$24)</f>
        <v>76</v>
      </c>
      <c r="AB132" s="58" t="str">
        <f t="shared" si="74"/>
        <v>39</v>
      </c>
      <c r="AC132" s="58" t="str">
        <f t="shared" si="75"/>
        <v>20</v>
      </c>
      <c r="AD132" s="58" t="str">
        <f t="shared" si="76"/>
        <v>76</v>
      </c>
    </row>
    <row r="133" spans="1:30" ht="12.75">
      <c r="A133" s="28">
        <v>21</v>
      </c>
      <c r="B133" s="29">
        <v>87</v>
      </c>
      <c r="C133" s="79" t="s">
        <v>82</v>
      </c>
      <c r="D133" s="79" t="s">
        <v>50</v>
      </c>
      <c r="E133" s="63" t="s">
        <v>30</v>
      </c>
      <c r="F133" s="30">
        <v>880618</v>
      </c>
      <c r="G133" s="27"/>
      <c r="H133" s="63" t="str">
        <f>IF(F133="D","DESCALIF.",IF(F133="A","ABANDONO",IF(F133="N","NO PRES.",CONCATENATE(AB133,":",AC133,":",AD133))))</f>
        <v>41:37:85</v>
      </c>
      <c r="J133" s="55">
        <f t="shared" si="77"/>
        <v>6</v>
      </c>
      <c r="M133" s="40">
        <f t="shared" si="71"/>
        <v>88</v>
      </c>
      <c r="N133" s="40">
        <f t="shared" si="72"/>
        <v>6</v>
      </c>
      <c r="O133" s="56">
        <f t="shared" si="73"/>
        <v>18</v>
      </c>
      <c r="P133" s="57"/>
      <c r="Q133" s="56">
        <f>IF(N133&lt;LOOKUP(E133,'Horario salida'!$B$2:$D$24),M133-1,M133)</f>
        <v>87</v>
      </c>
      <c r="R133" s="56">
        <f>IF(N133&lt;LOOKUP(E133,'Horario salida'!$B$2:$D$24),N133+60,N133)</f>
        <v>66</v>
      </c>
      <c r="S133" s="56">
        <f>IF(O133&lt;LOOKUP(E133,'Horario salida'!$B$2:$E$24),R133-1,R133)</f>
        <v>65</v>
      </c>
      <c r="T133" s="56">
        <f>IF(O133&lt;LOOKUP(E133,'Horario salida'!$B$2:$E$24),O133+100,O133)</f>
        <v>118</v>
      </c>
      <c r="U133" s="56"/>
      <c r="V133" s="56"/>
      <c r="W133" s="57"/>
      <c r="X133" s="58">
        <f>Q133-LOOKUP(E133,'Horario salida'!$B$2:$C$24)</f>
        <v>41</v>
      </c>
      <c r="Y133" s="58">
        <f>S133-LOOKUP(E133,'Horario salida'!$B$2:$D$24)</f>
        <v>37</v>
      </c>
      <c r="Z133" s="58">
        <f>T133-LOOKUP(E133,'Horario salida'!$B$2:$E$24)</f>
        <v>85</v>
      </c>
      <c r="AB133" s="58" t="str">
        <f t="shared" si="74"/>
        <v>41</v>
      </c>
      <c r="AC133" s="58" t="str">
        <f t="shared" si="75"/>
        <v>37</v>
      </c>
      <c r="AD133" s="58" t="str">
        <f t="shared" si="76"/>
        <v>85</v>
      </c>
    </row>
    <row r="134" spans="1:30" ht="12.75">
      <c r="A134" s="28"/>
      <c r="B134" s="29">
        <v>88</v>
      </c>
      <c r="C134" s="72" t="s">
        <v>122</v>
      </c>
      <c r="D134" s="79" t="s">
        <v>58</v>
      </c>
      <c r="E134" s="63" t="s">
        <v>30</v>
      </c>
      <c r="F134" s="30">
        <v>885144</v>
      </c>
      <c r="G134" s="27"/>
      <c r="H134" s="63" t="str">
        <f>IF(F134="D","DESCALIF.",IF(F134="A","ABANDONO",IF(F134="N","NO PRES.",CONCATENATE(AB134,":",AC134,":",AD134))))</f>
        <v>42:23:11</v>
      </c>
      <c r="J134" s="55">
        <f t="shared" si="77"/>
        <v>6</v>
      </c>
      <c r="M134" s="40">
        <f t="shared" si="71"/>
        <v>88</v>
      </c>
      <c r="N134" s="40">
        <f t="shared" si="72"/>
        <v>51</v>
      </c>
      <c r="O134" s="56">
        <f t="shared" si="73"/>
        <v>44</v>
      </c>
      <c r="P134" s="57"/>
      <c r="Q134" s="56">
        <f>IF(N134&lt;LOOKUP(E134,'Horario salida'!$B$2:$D$24),M134-1,M134)</f>
        <v>88</v>
      </c>
      <c r="R134" s="56">
        <f>IF(N134&lt;LOOKUP(E134,'Horario salida'!$B$2:$D$24),N134+60,N134)</f>
        <v>51</v>
      </c>
      <c r="S134" s="56">
        <f>IF(O134&lt;LOOKUP(E134,'Horario salida'!$B$2:$E$24),R134-1,R134)</f>
        <v>51</v>
      </c>
      <c r="T134" s="56">
        <f>IF(O134&lt;LOOKUP(E134,'Horario salida'!$B$2:$E$24),O134+100,O134)</f>
        <v>44</v>
      </c>
      <c r="U134" s="56"/>
      <c r="V134" s="56"/>
      <c r="W134" s="57"/>
      <c r="X134" s="58">
        <f>Q134-LOOKUP(E134,'Horario salida'!$B$2:$C$24)</f>
        <v>42</v>
      </c>
      <c r="Y134" s="58">
        <f>S134-LOOKUP(E134,'Horario salida'!$B$2:$D$24)</f>
        <v>23</v>
      </c>
      <c r="Z134" s="58">
        <f>T134-LOOKUP(E134,'Horario salida'!$B$2:$E$24)</f>
        <v>11</v>
      </c>
      <c r="AB134" s="58" t="str">
        <f aca="true" t="shared" si="78" ref="AB134:AD135">TEXT(X134,"00")</f>
        <v>42</v>
      </c>
      <c r="AC134" s="58" t="str">
        <f t="shared" si="78"/>
        <v>23</v>
      </c>
      <c r="AD134" s="58" t="str">
        <f t="shared" si="78"/>
        <v>11</v>
      </c>
    </row>
    <row r="135" spans="1:30" ht="12.75">
      <c r="A135" s="101">
        <v>14</v>
      </c>
      <c r="B135" s="102">
        <v>91</v>
      </c>
      <c r="C135" s="52" t="s">
        <v>90</v>
      </c>
      <c r="D135" s="52" t="s">
        <v>56</v>
      </c>
      <c r="E135" s="104" t="s">
        <v>30</v>
      </c>
      <c r="F135" s="30">
        <v>924378</v>
      </c>
      <c r="G135" s="27"/>
      <c r="H135" s="63" t="str">
        <f>IF(F135="D","DESCALIF.",IF(F135="A","ABANDONO",IF(F135="N","NO PRES.",CONCATENATE(AB135,":",AC135,":",AD135))))</f>
        <v>46:15:45</v>
      </c>
      <c r="J135" s="55">
        <f>LEN(F135)</f>
        <v>6</v>
      </c>
      <c r="M135" s="40">
        <f>VALUE(MID(F135,1,J135-4))</f>
        <v>92</v>
      </c>
      <c r="N135" s="40">
        <f>VALUE(MID(F135,J135-4+1,2))</f>
        <v>43</v>
      </c>
      <c r="O135" s="56">
        <f>VALUE(RIGHT(F135,2))</f>
        <v>78</v>
      </c>
      <c r="P135" s="57"/>
      <c r="Q135" s="56">
        <f>IF(N135&lt;LOOKUP(E135,'Horario salida'!$B$2:$D$24),M135-1,M135)</f>
        <v>92</v>
      </c>
      <c r="R135" s="56">
        <f>IF(N135&lt;LOOKUP(E135,'Horario salida'!$B$2:$D$24),N135+60,N135)</f>
        <v>43</v>
      </c>
      <c r="S135" s="56">
        <f>IF(O135&lt;LOOKUP(E135,'Horario salida'!$B$2:$E$24),R135-1,R135)</f>
        <v>43</v>
      </c>
      <c r="T135" s="56">
        <f>IF(O135&lt;LOOKUP(E135,'Horario salida'!$B$2:$E$24),O135+100,O135)</f>
        <v>78</v>
      </c>
      <c r="U135" s="56"/>
      <c r="V135" s="56"/>
      <c r="W135" s="57"/>
      <c r="X135" s="58">
        <f>Q135-LOOKUP(E135,'Horario salida'!$B$2:$C$24)</f>
        <v>46</v>
      </c>
      <c r="Y135" s="58">
        <f>S135-LOOKUP(E135,'Horario salida'!$B$2:$D$24)</f>
        <v>15</v>
      </c>
      <c r="Z135" s="58">
        <f>T135-LOOKUP(E135,'Horario salida'!$B$2:$E$24)</f>
        <v>45</v>
      </c>
      <c r="AB135" s="58" t="str">
        <f t="shared" si="78"/>
        <v>46</v>
      </c>
      <c r="AC135" s="58" t="str">
        <f t="shared" si="78"/>
        <v>15</v>
      </c>
      <c r="AD135" s="58" t="str">
        <f t="shared" si="78"/>
        <v>45</v>
      </c>
    </row>
    <row r="136" spans="2:30" ht="13.5" customHeight="1">
      <c r="B136" s="31"/>
      <c r="C136" s="73"/>
      <c r="D136" s="73"/>
      <c r="E136" s="74"/>
      <c r="F136" s="34"/>
      <c r="G136" s="90"/>
      <c r="H136" s="56"/>
      <c r="J136" s="55"/>
      <c r="O136" s="56"/>
      <c r="P136" s="57"/>
      <c r="Q136" s="56"/>
      <c r="R136" s="56"/>
      <c r="S136" s="56"/>
      <c r="T136" s="56"/>
      <c r="U136" s="56"/>
      <c r="V136" s="56"/>
      <c r="W136" s="57"/>
      <c r="X136" s="58"/>
      <c r="Y136" s="58"/>
      <c r="Z136" s="58"/>
      <c r="AB136" s="58"/>
      <c r="AC136" s="58"/>
      <c r="AD136" s="58"/>
    </row>
    <row r="137" spans="2:30" ht="13.5" customHeight="1" thickBot="1">
      <c r="B137" s="31"/>
      <c r="C137" s="73"/>
      <c r="D137" s="73"/>
      <c r="E137" s="74"/>
      <c r="F137" s="34"/>
      <c r="G137" s="90"/>
      <c r="H137" s="56"/>
      <c r="J137" s="55"/>
      <c r="O137" s="56"/>
      <c r="P137" s="57"/>
      <c r="Q137" s="56"/>
      <c r="R137" s="56"/>
      <c r="S137" s="56"/>
      <c r="T137" s="56"/>
      <c r="U137" s="56"/>
      <c r="V137" s="56"/>
      <c r="W137" s="57"/>
      <c r="X137" s="58"/>
      <c r="Y137" s="58"/>
      <c r="Z137" s="58"/>
      <c r="AB137" s="58"/>
      <c r="AC137" s="58"/>
      <c r="AD137" s="58"/>
    </row>
    <row r="138" spans="2:30" ht="21.75" thickBot="1" thickTop="1">
      <c r="B138" s="16"/>
      <c r="C138" s="75" t="s">
        <v>10</v>
      </c>
      <c r="D138" s="76" t="s">
        <v>16</v>
      </c>
      <c r="E138" s="76" t="s">
        <v>9</v>
      </c>
      <c r="F138" s="86"/>
      <c r="G138" s="85"/>
      <c r="H138" s="88"/>
      <c r="J138" s="55">
        <f aca="true" t="shared" si="79" ref="J138:J143">LEN(F138)</f>
        <v>0</v>
      </c>
      <c r="M138" s="40" t="e">
        <f t="shared" si="71"/>
        <v>#VALUE!</v>
      </c>
      <c r="N138" s="40" t="e">
        <f t="shared" si="72"/>
        <v>#VALUE!</v>
      </c>
      <c r="O138" s="56" t="e">
        <f t="shared" si="73"/>
        <v>#VALUE!</v>
      </c>
      <c r="P138" s="57"/>
      <c r="Q138" s="56" t="e">
        <f>IF(N138&lt;LOOKUP(E138,'Horario salida'!$B$2:$D$24),M138-1,M138)</f>
        <v>#VALUE!</v>
      </c>
      <c r="R138" s="56" t="e">
        <f>IF(N138&lt;LOOKUP(E138,'Horario salida'!$B$2:$D$24),N138+60,N138)</f>
        <v>#VALUE!</v>
      </c>
      <c r="S138" s="56" t="e">
        <f>IF(O138&lt;LOOKUP(E138,'Horario salida'!$B$2:$E$24),R138-1,R138)</f>
        <v>#VALUE!</v>
      </c>
      <c r="T138" s="56" t="e">
        <f>IF(O138&lt;LOOKUP(E138,'Horario salida'!$B$2:$E$24),O138+100,O138)</f>
        <v>#VALUE!</v>
      </c>
      <c r="U138" s="56"/>
      <c r="V138" s="56"/>
      <c r="W138" s="57"/>
      <c r="X138" s="58" t="e">
        <f>Q138-LOOKUP(E138,'Horario salida'!$B$2:$C$24)</f>
        <v>#VALUE!</v>
      </c>
      <c r="Y138" s="58" t="e">
        <f>S138-LOOKUP(E138,'Horario salida'!$B$2:$D$24)</f>
        <v>#VALUE!</v>
      </c>
      <c r="Z138" s="58" t="e">
        <f>T138-LOOKUP(E138,'Horario salida'!$B$2:$E$24)</f>
        <v>#VALUE!</v>
      </c>
      <c r="AB138" s="58" t="e">
        <f aca="true" t="shared" si="80" ref="AB138:AD141">TEXT(X138,"00")</f>
        <v>#VALUE!</v>
      </c>
      <c r="AC138" s="58" t="e">
        <f t="shared" si="80"/>
        <v>#VALUE!</v>
      </c>
      <c r="AD138" s="58" t="e">
        <f t="shared" si="80"/>
        <v>#VALUE!</v>
      </c>
    </row>
    <row r="139" spans="1:30" ht="13.5" thickTop="1">
      <c r="A139" s="19" t="s">
        <v>60</v>
      </c>
      <c r="B139" s="26" t="s">
        <v>2</v>
      </c>
      <c r="C139" s="62" t="s">
        <v>0</v>
      </c>
      <c r="D139" s="62" t="s">
        <v>1</v>
      </c>
      <c r="E139" s="62" t="s">
        <v>62</v>
      </c>
      <c r="F139" s="19" t="s">
        <v>6</v>
      </c>
      <c r="G139" s="27"/>
      <c r="H139" s="62" t="s">
        <v>7</v>
      </c>
      <c r="J139" s="55">
        <f t="shared" si="79"/>
        <v>8</v>
      </c>
      <c r="M139" s="40" t="e">
        <f t="shared" si="71"/>
        <v>#VALUE!</v>
      </c>
      <c r="N139" s="40" t="e">
        <f t="shared" si="72"/>
        <v>#VALUE!</v>
      </c>
      <c r="O139" s="56" t="e">
        <f t="shared" si="73"/>
        <v>#VALUE!</v>
      </c>
      <c r="P139" s="57"/>
      <c r="Q139" s="56" t="e">
        <f>IF(N139&lt;LOOKUP(E139,'Horario salida'!$B$2:$D$24),M139-1,M139)</f>
        <v>#VALUE!</v>
      </c>
      <c r="R139" s="56" t="e">
        <f>IF(N139&lt;LOOKUP(E139,'Horario salida'!$B$2:$D$24),N139+60,N139)</f>
        <v>#VALUE!</v>
      </c>
      <c r="S139" s="56" t="e">
        <f>IF(O139&lt;LOOKUP(E139,'Horario salida'!$B$2:$E$24),R139-1,R139)</f>
        <v>#VALUE!</v>
      </c>
      <c r="T139" s="56" t="e">
        <f>IF(O139&lt;LOOKUP(E139,'Horario salida'!$B$2:$E$24),O139+100,O139)</f>
        <v>#VALUE!</v>
      </c>
      <c r="U139" s="56"/>
      <c r="V139" s="56"/>
      <c r="W139" s="57"/>
      <c r="X139" s="58" t="e">
        <f>Q139-LOOKUP(E139,'Horario salida'!$B$2:$C$24)</f>
        <v>#VALUE!</v>
      </c>
      <c r="Y139" s="58" t="e">
        <f>S139-LOOKUP(E139,'Horario salida'!$B$2:$D$24)</f>
        <v>#VALUE!</v>
      </c>
      <c r="Z139" s="58" t="e">
        <f>T139-LOOKUP(E139,'Horario salida'!$B$2:$E$24)</f>
        <v>#VALUE!</v>
      </c>
      <c r="AB139" s="58" t="e">
        <f t="shared" si="80"/>
        <v>#VALUE!</v>
      </c>
      <c r="AC139" s="58" t="e">
        <f t="shared" si="80"/>
        <v>#VALUE!</v>
      </c>
      <c r="AD139" s="58" t="e">
        <f t="shared" si="80"/>
        <v>#VALUE!</v>
      </c>
    </row>
    <row r="140" spans="1:30" ht="15.75">
      <c r="A140" s="28">
        <v>33</v>
      </c>
      <c r="B140" s="29">
        <v>95</v>
      </c>
      <c r="C140" s="70" t="s">
        <v>124</v>
      </c>
      <c r="D140" s="72" t="s">
        <v>58</v>
      </c>
      <c r="E140" s="63" t="s">
        <v>34</v>
      </c>
      <c r="F140" s="30">
        <v>833954</v>
      </c>
      <c r="G140" s="27"/>
      <c r="H140" s="63" t="str">
        <f>IF(F140="D","DESCALIF.",IF(F140="A","ABANDONO",IF(F140="N","NO PRES.",CONCATENATE(AB140,":",AC140,":",AD140))))</f>
        <v>37:11:21</v>
      </c>
      <c r="J140" s="55">
        <f t="shared" si="79"/>
        <v>6</v>
      </c>
      <c r="M140" s="40">
        <f t="shared" si="71"/>
        <v>83</v>
      </c>
      <c r="N140" s="40">
        <f t="shared" si="72"/>
        <v>39</v>
      </c>
      <c r="O140" s="56">
        <f t="shared" si="73"/>
        <v>54</v>
      </c>
      <c r="P140" s="57"/>
      <c r="Q140" s="56">
        <f>IF(N140&lt;LOOKUP(E140,'Horario salida'!$B$2:$D$24),M140-1,M140)</f>
        <v>83</v>
      </c>
      <c r="R140" s="56">
        <f>IF(N140&lt;LOOKUP(E140,'Horario salida'!$B$2:$D$24),N140+60,N140)</f>
        <v>39</v>
      </c>
      <c r="S140" s="56">
        <f>IF(O140&lt;LOOKUP(E140,'Horario salida'!$B$2:$E$24),R140-1,R140)</f>
        <v>39</v>
      </c>
      <c r="T140" s="56">
        <f>IF(O140&lt;LOOKUP(E140,'Horario salida'!$B$2:$E$24),O140+100,O140)</f>
        <v>54</v>
      </c>
      <c r="U140" s="56"/>
      <c r="V140" s="56"/>
      <c r="W140" s="57"/>
      <c r="X140" s="58">
        <f>Q140-LOOKUP(E140,'Horario salida'!$B$2:$C$24)</f>
        <v>37</v>
      </c>
      <c r="Y140" s="58">
        <f>S140-LOOKUP(E140,'Horario salida'!$B$2:$D$24)</f>
        <v>11</v>
      </c>
      <c r="Z140" s="58">
        <f>T140-LOOKUP(E140,'Horario salida'!$B$2:$E$24)</f>
        <v>21</v>
      </c>
      <c r="AB140" s="58" t="str">
        <f t="shared" si="80"/>
        <v>37</v>
      </c>
      <c r="AC140" s="58" t="str">
        <f t="shared" si="80"/>
        <v>11</v>
      </c>
      <c r="AD140" s="58" t="str">
        <f t="shared" si="80"/>
        <v>21</v>
      </c>
    </row>
    <row r="141" spans="1:30" ht="12.75">
      <c r="A141" s="28">
        <v>27</v>
      </c>
      <c r="B141" s="29">
        <v>92</v>
      </c>
      <c r="C141" s="79" t="s">
        <v>89</v>
      </c>
      <c r="D141" s="79" t="s">
        <v>50</v>
      </c>
      <c r="E141" s="63" t="s">
        <v>34</v>
      </c>
      <c r="F141" s="30">
        <v>870231</v>
      </c>
      <c r="G141" s="27"/>
      <c r="H141" s="63" t="str">
        <f>IF(F141="D","DESCALIF.",IF(F141="A","ABANDONO",IF(F141="N","NO PRES.",CONCATENATE(AB141,":",AC141,":",AD141))))</f>
        <v>40:33:98</v>
      </c>
      <c r="J141" s="55">
        <f t="shared" si="79"/>
        <v>6</v>
      </c>
      <c r="M141" s="40">
        <f t="shared" si="71"/>
        <v>87</v>
      </c>
      <c r="N141" s="40">
        <f t="shared" si="72"/>
        <v>2</v>
      </c>
      <c r="O141" s="56">
        <f t="shared" si="73"/>
        <v>31</v>
      </c>
      <c r="P141" s="57"/>
      <c r="Q141" s="56">
        <f>IF(N141&lt;LOOKUP(E141,'Horario salida'!$B$2:$D$24),M141-1,M141)</f>
        <v>86</v>
      </c>
      <c r="R141" s="56">
        <f>IF(N141&lt;LOOKUP(E141,'Horario salida'!$B$2:$D$24),N141+60,N141)</f>
        <v>62</v>
      </c>
      <c r="S141" s="56">
        <f>IF(O141&lt;LOOKUP(E141,'Horario salida'!$B$2:$E$24),R141-1,R141)</f>
        <v>61</v>
      </c>
      <c r="T141" s="56">
        <f>IF(O141&lt;LOOKUP(E141,'Horario salida'!$B$2:$E$24),O141+100,O141)</f>
        <v>131</v>
      </c>
      <c r="U141" s="56"/>
      <c r="V141" s="56"/>
      <c r="W141" s="57"/>
      <c r="X141" s="58">
        <f>Q141-LOOKUP(E141,'Horario salida'!$B$2:$C$24)</f>
        <v>40</v>
      </c>
      <c r="Y141" s="58">
        <f>S141-LOOKUP(E141,'Horario salida'!$B$2:$D$24)</f>
        <v>33</v>
      </c>
      <c r="Z141" s="58">
        <f>T141-LOOKUP(E141,'Horario salida'!$B$2:$E$24)</f>
        <v>98</v>
      </c>
      <c r="AB141" s="58" t="str">
        <f t="shared" si="80"/>
        <v>40</v>
      </c>
      <c r="AC141" s="58" t="str">
        <f t="shared" si="80"/>
        <v>33</v>
      </c>
      <c r="AD141" s="58" t="str">
        <f t="shared" si="80"/>
        <v>98</v>
      </c>
    </row>
    <row r="142" spans="1:31" ht="12.75">
      <c r="A142" s="101">
        <v>21</v>
      </c>
      <c r="B142" s="102">
        <v>94</v>
      </c>
      <c r="C142" s="52" t="s">
        <v>149</v>
      </c>
      <c r="D142" s="72" t="s">
        <v>48</v>
      </c>
      <c r="E142" s="104" t="s">
        <v>34</v>
      </c>
      <c r="F142" s="105">
        <v>902498</v>
      </c>
      <c r="G142" s="85"/>
      <c r="H142" s="104" t="str">
        <f>IF(F142="D","DESCALIF.",IF(F142="A","ABANDONO",IF(F142="N","NO PRES.",CONCATENATE(AB142,":",AC142,":",AD142))))</f>
        <v>43:56:65</v>
      </c>
      <c r="J142" s="55">
        <f t="shared" si="79"/>
        <v>6</v>
      </c>
      <c r="M142" s="40">
        <f t="shared" si="71"/>
        <v>90</v>
      </c>
      <c r="N142" s="40">
        <f t="shared" si="72"/>
        <v>24</v>
      </c>
      <c r="O142" s="56">
        <f t="shared" si="73"/>
        <v>98</v>
      </c>
      <c r="P142" s="57"/>
      <c r="Q142" s="56">
        <f>IF(N142&lt;LOOKUP(E142,'Horario salida'!$B$2:$D$24),M142-1,M142)</f>
        <v>89</v>
      </c>
      <c r="R142" s="56">
        <f>IF(N142&lt;LOOKUP(E142,'Horario salida'!$B$2:$D$24),N142+60,N142)</f>
        <v>84</v>
      </c>
      <c r="S142" s="56">
        <f>IF(O142&lt;LOOKUP(E142,'Horario salida'!$B$2:$E$24),R142-1,R142)</f>
        <v>84</v>
      </c>
      <c r="T142" s="56">
        <f>IF(O142&lt;LOOKUP(E142,'Horario salida'!$B$2:$E$24),O142+100,O142)</f>
        <v>98</v>
      </c>
      <c r="U142" s="56"/>
      <c r="V142" s="56"/>
      <c r="W142" s="57"/>
      <c r="X142" s="58">
        <f>Q142-LOOKUP(E142,'Horario salida'!$B$2:$C$24)</f>
        <v>43</v>
      </c>
      <c r="Y142" s="58">
        <f>S142-LOOKUP(E142,'Horario salida'!$B$2:$D$24)</f>
        <v>56</v>
      </c>
      <c r="Z142" s="58">
        <f>T142-LOOKUP(E142,'Horario salida'!$B$2:$E$24)</f>
        <v>65</v>
      </c>
      <c r="AB142" s="58" t="str">
        <f aca="true" t="shared" si="81" ref="AB142:AD143">TEXT(X142,"00")</f>
        <v>43</v>
      </c>
      <c r="AC142" s="58" t="str">
        <f t="shared" si="81"/>
        <v>56</v>
      </c>
      <c r="AD142" s="58" t="str">
        <f t="shared" si="81"/>
        <v>65</v>
      </c>
      <c r="AE142" s="59"/>
    </row>
    <row r="143" spans="1:31" ht="12.75">
      <c r="A143" s="101">
        <v>15</v>
      </c>
      <c r="B143" s="102">
        <v>97</v>
      </c>
      <c r="C143" s="79" t="s">
        <v>158</v>
      </c>
      <c r="D143" s="79" t="s">
        <v>68</v>
      </c>
      <c r="E143" s="63" t="s">
        <v>34</v>
      </c>
      <c r="F143" s="30">
        <v>942116</v>
      </c>
      <c r="G143" s="27"/>
      <c r="H143" s="63" t="str">
        <f>IF(F143="D","DESCALIF.",IF(F143="A","ABANDONO",IF(F143="N","NO PRES.",CONCATENATE(AB143,":",AC143,":",AD143))))</f>
        <v>47:52:83</v>
      </c>
      <c r="J143" s="55">
        <f t="shared" si="79"/>
        <v>6</v>
      </c>
      <c r="M143" s="40">
        <f>VALUE(MID(F143,1,J143-4))</f>
        <v>94</v>
      </c>
      <c r="N143" s="40">
        <f>VALUE(MID(F143,J143-4+1,2))</f>
        <v>21</v>
      </c>
      <c r="O143" s="56">
        <f>VALUE(RIGHT(F143,2))</f>
        <v>16</v>
      </c>
      <c r="P143" s="57"/>
      <c r="Q143" s="56">
        <f>IF(N143&lt;LOOKUP(E143,'Horario salida'!$B$2:$D$24),M143-1,M143)</f>
        <v>93</v>
      </c>
      <c r="R143" s="56">
        <f>IF(N143&lt;LOOKUP(E143,'Horario salida'!$B$2:$D$24),N143+60,N143)</f>
        <v>81</v>
      </c>
      <c r="S143" s="56">
        <f>IF(O143&lt;LOOKUP(E143,'Horario salida'!$B$2:$E$24),R143-1,R143)</f>
        <v>80</v>
      </c>
      <c r="T143" s="56">
        <f>IF(O143&lt;LOOKUP(E143,'Horario salida'!$B$2:$E$24),O143+100,O143)</f>
        <v>116</v>
      </c>
      <c r="U143" s="56"/>
      <c r="V143" s="56"/>
      <c r="W143" s="57"/>
      <c r="X143" s="58">
        <f>Q143-LOOKUP(E143,'Horario salida'!$B$2:$C$24)</f>
        <v>47</v>
      </c>
      <c r="Y143" s="58">
        <f>S143-LOOKUP(E143,'Horario salida'!$B$2:$D$24)</f>
        <v>52</v>
      </c>
      <c r="Z143" s="58">
        <f>T143-LOOKUP(E143,'Horario salida'!$B$2:$E$24)</f>
        <v>83</v>
      </c>
      <c r="AB143" s="58" t="str">
        <f t="shared" si="81"/>
        <v>47</v>
      </c>
      <c r="AC143" s="58" t="str">
        <f t="shared" si="81"/>
        <v>52</v>
      </c>
      <c r="AD143" s="58" t="str">
        <f t="shared" si="81"/>
        <v>83</v>
      </c>
      <c r="AE143" s="59"/>
    </row>
    <row r="144" spans="2:37" ht="12.75">
      <c r="B144" s="39"/>
      <c r="C144" s="73"/>
      <c r="D144" s="73"/>
      <c r="E144" s="56"/>
      <c r="F144" s="36"/>
      <c r="G144" s="90"/>
      <c r="H144" s="56"/>
      <c r="I144" s="55"/>
      <c r="J144" s="55"/>
      <c r="K144" s="55"/>
      <c r="L144" s="55"/>
      <c r="O144" s="56"/>
      <c r="P144" s="57"/>
      <c r="Q144" s="56"/>
      <c r="R144" s="56"/>
      <c r="S144" s="56"/>
      <c r="T144" s="56"/>
      <c r="U144" s="56"/>
      <c r="V144" s="56"/>
      <c r="W144" s="57"/>
      <c r="X144" s="58"/>
      <c r="Y144" s="58"/>
      <c r="Z144" s="58"/>
      <c r="AB144" s="58"/>
      <c r="AC144" s="58"/>
      <c r="AD144" s="58"/>
      <c r="AE144" s="59"/>
      <c r="AF144" s="55"/>
      <c r="AH144" s="55"/>
      <c r="AI144" s="55"/>
      <c r="AJ144" s="55"/>
      <c r="AK144" s="13"/>
    </row>
    <row r="145" spans="2:37" ht="13.5" thickBot="1">
      <c r="B145" s="39"/>
      <c r="C145" s="73"/>
      <c r="D145" s="73"/>
      <c r="E145" s="56"/>
      <c r="F145" s="36"/>
      <c r="G145" s="90"/>
      <c r="H145" s="56"/>
      <c r="I145" s="55"/>
      <c r="J145" s="55"/>
      <c r="K145" s="55"/>
      <c r="L145" s="55"/>
      <c r="O145" s="56"/>
      <c r="P145" s="57"/>
      <c r="Q145" s="56"/>
      <c r="R145" s="56"/>
      <c r="S145" s="56"/>
      <c r="T145" s="56"/>
      <c r="U145" s="56"/>
      <c r="V145" s="56"/>
      <c r="W145" s="57"/>
      <c r="X145" s="58"/>
      <c r="Y145" s="58"/>
      <c r="Z145" s="58"/>
      <c r="AB145" s="58"/>
      <c r="AC145" s="58"/>
      <c r="AD145" s="58"/>
      <c r="AE145" s="59"/>
      <c r="AF145" s="55"/>
      <c r="AH145" s="55"/>
      <c r="AI145" s="55"/>
      <c r="AJ145" s="55"/>
      <c r="AK145" s="13"/>
    </row>
    <row r="146" spans="2:38" ht="21.75" thickBot="1" thickTop="1">
      <c r="B146" s="35"/>
      <c r="C146" s="75" t="s">
        <v>10</v>
      </c>
      <c r="D146" s="76" t="s">
        <v>11</v>
      </c>
      <c r="E146" s="76" t="s">
        <v>14</v>
      </c>
      <c r="F146" s="86"/>
      <c r="G146" s="85"/>
      <c r="H146" s="88"/>
      <c r="M146" s="40" t="e">
        <f>VALUE(MID(F146,1,J146-4))</f>
        <v>#VALUE!</v>
      </c>
      <c r="N146" s="40" t="e">
        <f>VALUE(MID(F146,J146-4+1,2))</f>
        <v>#VALUE!</v>
      </c>
      <c r="O146" s="56" t="e">
        <f>VALUE(RIGHT(F146,2))</f>
        <v>#VALUE!</v>
      </c>
      <c r="P146" s="57"/>
      <c r="Q146" s="56" t="e">
        <f>IF(N146&lt;LOOKUP(E146,'Horario salida'!$B$2:$D$24),M146-1,M146)</f>
        <v>#VALUE!</v>
      </c>
      <c r="R146" s="56" t="e">
        <f>IF(N146&lt;LOOKUP(E146,'Horario salida'!$B$2:$D$24),N146+60,N146)</f>
        <v>#VALUE!</v>
      </c>
      <c r="S146" s="56" t="e">
        <f>IF(O146&lt;LOOKUP(E146,'Horario salida'!$B$2:$E$24),R146-1,R146)</f>
        <v>#VALUE!</v>
      </c>
      <c r="T146" s="56" t="e">
        <f>IF(O146&lt;LOOKUP(E146,'Horario salida'!$B$2:$E$24),O146+100,O146)</f>
        <v>#VALUE!</v>
      </c>
      <c r="U146" s="56"/>
      <c r="V146" s="56"/>
      <c r="W146" s="57"/>
      <c r="X146" s="58" t="e">
        <f>Q146-LOOKUP(E146,'Horario salida'!$B$2:$C$24)</f>
        <v>#VALUE!</v>
      </c>
      <c r="Y146" s="58" t="e">
        <f>S146-LOOKUP(E146,'Horario salida'!$B$2:$D$24)</f>
        <v>#VALUE!</v>
      </c>
      <c r="Z146" s="58" t="e">
        <f>T146-LOOKUP(E146,'Horario salida'!$B$2:$E$24)</f>
        <v>#VALUE!</v>
      </c>
      <c r="AB146" s="58" t="e">
        <f aca="true" t="shared" si="82" ref="AB146:AD148">TEXT(X146,"00")</f>
        <v>#VALUE!</v>
      </c>
      <c r="AC146" s="58" t="e">
        <f t="shared" si="82"/>
        <v>#VALUE!</v>
      </c>
      <c r="AD146" s="58" t="e">
        <f t="shared" si="82"/>
        <v>#VALUE!</v>
      </c>
      <c r="AE146" s="42"/>
      <c r="AL146" s="11"/>
    </row>
    <row r="147" spans="1:30" ht="13.5" thickTop="1">
      <c r="A147" s="19" t="s">
        <v>60</v>
      </c>
      <c r="B147" s="26" t="s">
        <v>2</v>
      </c>
      <c r="C147" s="62" t="s">
        <v>0</v>
      </c>
      <c r="D147" s="62" t="s">
        <v>1</v>
      </c>
      <c r="E147" s="62" t="s">
        <v>62</v>
      </c>
      <c r="F147" s="19" t="s">
        <v>6</v>
      </c>
      <c r="G147" s="27"/>
      <c r="H147" s="62" t="s">
        <v>7</v>
      </c>
      <c r="M147" s="40" t="e">
        <f>VALUE(MID(F147,1,J147-4))</f>
        <v>#VALUE!</v>
      </c>
      <c r="N147" s="40" t="e">
        <f>VALUE(MID(F147,J147-4+1,2))</f>
        <v>#VALUE!</v>
      </c>
      <c r="O147" s="56" t="e">
        <f>VALUE(RIGHT(F147,2))</f>
        <v>#VALUE!</v>
      </c>
      <c r="P147" s="57"/>
      <c r="Q147" s="56" t="e">
        <f>IF(N147&lt;LOOKUP(E147,'Horario salida'!$B$2:$D$24),M147-1,M147)</f>
        <v>#VALUE!</v>
      </c>
      <c r="R147" s="56" t="e">
        <f>IF(N147&lt;LOOKUP(E147,'Horario salida'!$B$2:$D$24),N147+60,N147)</f>
        <v>#VALUE!</v>
      </c>
      <c r="S147" s="56" t="e">
        <f>IF(O147&lt;LOOKUP(E147,'Horario salida'!$B$2:$E$24),R147-1,R147)</f>
        <v>#VALUE!</v>
      </c>
      <c r="T147" s="56" t="e">
        <f>IF(O147&lt;LOOKUP(E147,'Horario salida'!$B$2:$E$24),O147+100,O147)</f>
        <v>#VALUE!</v>
      </c>
      <c r="U147" s="56"/>
      <c r="V147" s="56"/>
      <c r="W147" s="57"/>
      <c r="X147" s="58" t="e">
        <f>Q147-LOOKUP(E147,'Horario salida'!$B$2:$C$24)</f>
        <v>#VALUE!</v>
      </c>
      <c r="Y147" s="58" t="e">
        <f>S147-LOOKUP(E147,'Horario salida'!$B$2:$D$24)</f>
        <v>#VALUE!</v>
      </c>
      <c r="Z147" s="58" t="e">
        <f>T147-LOOKUP(E147,'Horario salida'!$B$2:$E$24)</f>
        <v>#VALUE!</v>
      </c>
      <c r="AB147" s="58" t="e">
        <f t="shared" si="82"/>
        <v>#VALUE!</v>
      </c>
      <c r="AC147" s="58" t="e">
        <f t="shared" si="82"/>
        <v>#VALUE!</v>
      </c>
      <c r="AD147" s="58" t="e">
        <f t="shared" si="82"/>
        <v>#VALUE!</v>
      </c>
    </row>
    <row r="148" spans="1:37" ht="15.75">
      <c r="A148" s="28"/>
      <c r="B148" s="29">
        <v>98</v>
      </c>
      <c r="C148" s="71" t="s">
        <v>93</v>
      </c>
      <c r="D148" s="71" t="s">
        <v>56</v>
      </c>
      <c r="E148" s="63" t="s">
        <v>31</v>
      </c>
      <c r="F148" s="30">
        <v>924680</v>
      </c>
      <c r="G148" s="27"/>
      <c r="H148" s="63" t="str">
        <f>IF(F148="D","DESCALIF.",IF(F148="A","ABANDONO",IF(F148="N","NO PRES.",CONCATENATE(AB148,":",AC148,":",AD148))))</f>
        <v>46:18:47</v>
      </c>
      <c r="I148" s="55"/>
      <c r="J148" s="55">
        <f>LEN(F148)</f>
        <v>6</v>
      </c>
      <c r="K148" s="55"/>
      <c r="L148" s="55"/>
      <c r="M148" s="40">
        <f>VALUE(MID(F148,1,J148-4))</f>
        <v>92</v>
      </c>
      <c r="N148" s="40">
        <f>VALUE(MID(F148,J148-4+1,2))</f>
        <v>46</v>
      </c>
      <c r="O148" s="56">
        <f>VALUE(RIGHT(F148,2))</f>
        <v>80</v>
      </c>
      <c r="P148" s="57"/>
      <c r="Q148" s="56">
        <f>IF(N148&lt;LOOKUP(E148,'Horario salida'!$B$2:$D$24),M148-1,M148)</f>
        <v>92</v>
      </c>
      <c r="R148" s="56">
        <f>IF(N148&lt;LOOKUP(E148,'Horario salida'!$B$2:$D$24),N148+60,N148)</f>
        <v>46</v>
      </c>
      <c r="S148" s="56">
        <f>IF(O148&lt;LOOKUP(E148,'Horario salida'!$B$2:$E$24),R148-1,R148)</f>
        <v>46</v>
      </c>
      <c r="T148" s="56">
        <f>IF(O148&lt;LOOKUP(E148,'Horario salida'!$B$2:$E$24),O148+100,O148)</f>
        <v>80</v>
      </c>
      <c r="U148" s="56"/>
      <c r="V148" s="56"/>
      <c r="W148" s="57"/>
      <c r="X148" s="58">
        <f>Q148-LOOKUP(E148,'Horario salida'!$B$2:$C$24)</f>
        <v>46</v>
      </c>
      <c r="Y148" s="58">
        <f>S148-LOOKUP(E148,'Horario salida'!$B$2:$D$24)</f>
        <v>18</v>
      </c>
      <c r="Z148" s="58">
        <f>T148-LOOKUP(E148,'Horario salida'!$B$2:$E$24)</f>
        <v>47</v>
      </c>
      <c r="AB148" s="58" t="str">
        <f t="shared" si="82"/>
        <v>46</v>
      </c>
      <c r="AC148" s="58" t="str">
        <f t="shared" si="82"/>
        <v>18</v>
      </c>
      <c r="AD148" s="58" t="str">
        <f t="shared" si="82"/>
        <v>47</v>
      </c>
      <c r="AE148" s="59"/>
      <c r="AF148" s="55"/>
      <c r="AH148" s="55"/>
      <c r="AI148" s="55"/>
      <c r="AJ148" s="55"/>
      <c r="AK148" s="13"/>
    </row>
    <row r="149" spans="1:37" ht="15.75">
      <c r="A149" s="28"/>
      <c r="B149" s="29">
        <v>99</v>
      </c>
      <c r="C149" s="71" t="s">
        <v>94</v>
      </c>
      <c r="D149" s="71" t="s">
        <v>56</v>
      </c>
      <c r="E149" s="63" t="s">
        <v>31</v>
      </c>
      <c r="F149" s="30" t="s">
        <v>22</v>
      </c>
      <c r="G149" s="27"/>
      <c r="H149" s="63" t="str">
        <f>IF(F149="D","DESCALIF.",IF(F149="A","ABANDONO",IF(F149="N","NO PRES.",CONCATENATE(AB149,":",AC149,":",AD149))))</f>
        <v>ABANDONO</v>
      </c>
      <c r="I149" s="55"/>
      <c r="J149" s="55">
        <f>LEN(F149)</f>
        <v>1</v>
      </c>
      <c r="K149" s="55"/>
      <c r="L149" s="55"/>
      <c r="M149" s="40" t="e">
        <f>VALUE(MID(F149,1,J149-4))</f>
        <v>#VALUE!</v>
      </c>
      <c r="N149" s="40" t="e">
        <f>VALUE(MID(F149,J149-4+1,2))</f>
        <v>#VALUE!</v>
      </c>
      <c r="O149" s="56" t="e">
        <f>VALUE(RIGHT(F149,2))</f>
        <v>#VALUE!</v>
      </c>
      <c r="P149" s="57"/>
      <c r="Q149" s="56" t="e">
        <f>IF(N149&lt;LOOKUP(E149,'Horario salida'!$B$2:$D$24),M149-1,M149)</f>
        <v>#VALUE!</v>
      </c>
      <c r="R149" s="56" t="e">
        <f>IF(N149&lt;LOOKUP(E149,'Horario salida'!$B$2:$D$24),N149+60,N149)</f>
        <v>#VALUE!</v>
      </c>
      <c r="S149" s="56" t="e">
        <f>IF(O149&lt;LOOKUP(E149,'Horario salida'!$B$2:$E$24),R149-1,R149)</f>
        <v>#VALUE!</v>
      </c>
      <c r="T149" s="56" t="e">
        <f>IF(O149&lt;LOOKUP(E149,'Horario salida'!$B$2:$E$24),O149+100,O149)</f>
        <v>#VALUE!</v>
      </c>
      <c r="U149" s="56"/>
      <c r="V149" s="56"/>
      <c r="W149" s="57"/>
      <c r="X149" s="58" t="e">
        <f>Q149-LOOKUP(E149,'Horario salida'!$B$2:$C$24)</f>
        <v>#VALUE!</v>
      </c>
      <c r="Y149" s="58" t="e">
        <f>S149-LOOKUP(E149,'Horario salida'!$B$2:$D$24)</f>
        <v>#VALUE!</v>
      </c>
      <c r="Z149" s="58" t="e">
        <f>T149-LOOKUP(E149,'Horario salida'!$B$2:$E$24)</f>
        <v>#VALUE!</v>
      </c>
      <c r="AB149" s="58" t="e">
        <f>TEXT(X149,"00")</f>
        <v>#VALUE!</v>
      </c>
      <c r="AC149" s="58" t="e">
        <f>TEXT(Y149,"00")</f>
        <v>#VALUE!</v>
      </c>
      <c r="AD149" s="58" t="e">
        <f>TEXT(Z149,"00")</f>
        <v>#VALUE!</v>
      </c>
      <c r="AE149" s="59"/>
      <c r="AF149" s="55"/>
      <c r="AH149" s="55"/>
      <c r="AI149" s="55"/>
      <c r="AJ149" s="55"/>
      <c r="AK149" s="13"/>
    </row>
    <row r="150" spans="2:30" ht="13.5" customHeight="1">
      <c r="B150" s="31"/>
      <c r="C150" s="73"/>
      <c r="D150" s="73"/>
      <c r="E150" s="74"/>
      <c r="F150" s="34"/>
      <c r="G150" s="90"/>
      <c r="H150" s="56"/>
      <c r="J150" s="55"/>
      <c r="O150" s="56"/>
      <c r="P150" s="57"/>
      <c r="Q150" s="56"/>
      <c r="R150" s="56"/>
      <c r="S150" s="56"/>
      <c r="T150" s="56"/>
      <c r="U150" s="56"/>
      <c r="V150" s="56"/>
      <c r="W150" s="57"/>
      <c r="X150" s="58"/>
      <c r="Y150" s="58"/>
      <c r="Z150" s="58"/>
      <c r="AB150" s="58"/>
      <c r="AC150" s="58"/>
      <c r="AD150" s="58"/>
    </row>
    <row r="151" spans="3:30" ht="13.5" customHeight="1" thickBot="1">
      <c r="C151" s="40"/>
      <c r="D151" s="40"/>
      <c r="E151" s="56"/>
      <c r="F151" s="36" t="s">
        <v>17</v>
      </c>
      <c r="G151" s="90"/>
      <c r="H151" s="56"/>
      <c r="J151" s="55">
        <f aca="true" t="shared" si="83" ref="J151:J159">LEN(F151)</f>
        <v>0</v>
      </c>
      <c r="M151" s="40" t="e">
        <f>VALUE(MID(F151,1,J151-4))</f>
        <v>#VALUE!</v>
      </c>
      <c r="N151" s="40" t="e">
        <f>VALUE(MID(F151,J151-4+1,2))</f>
        <v>#VALUE!</v>
      </c>
      <c r="O151" s="56" t="e">
        <f>VALUE(RIGHT(F151,2))</f>
        <v>#VALUE!</v>
      </c>
      <c r="P151" s="57"/>
      <c r="Q151" s="56" t="e">
        <f>IF(N151&lt;LOOKUP(E151,'Horario salida'!$B$2:$D$24),M151-1,M151)</f>
        <v>#VALUE!</v>
      </c>
      <c r="R151" s="56" t="e">
        <f>IF(N151&lt;LOOKUP(E151,'Horario salida'!$B$2:$D$24),N151+60,N151)</f>
        <v>#VALUE!</v>
      </c>
      <c r="S151" s="56" t="e">
        <f>IF(O151&lt;LOOKUP(E151,'Horario salida'!$B$2:$E$24),R151-1,R151)</f>
        <v>#VALUE!</v>
      </c>
      <c r="T151" s="56" t="e">
        <f>IF(O151&lt;LOOKUP(E151,'Horario salida'!$B$2:$E$24),O151+100,O151)</f>
        <v>#VALUE!</v>
      </c>
      <c r="U151" s="56"/>
      <c r="V151" s="56"/>
      <c r="W151" s="57"/>
      <c r="X151" s="58" t="e">
        <f>Q151-LOOKUP(E151,'Horario salida'!$B$2:$C$24)</f>
        <v>#VALUE!</v>
      </c>
      <c r="Y151" s="58" t="e">
        <f>S151-LOOKUP(E151,'Horario salida'!$B$2:$D$24)</f>
        <v>#VALUE!</v>
      </c>
      <c r="Z151" s="58" t="e">
        <f>T151-LOOKUP(E151,'Horario salida'!$B$2:$E$24)</f>
        <v>#VALUE!</v>
      </c>
      <c r="AB151" s="58" t="e">
        <f>TEXT(X151,"00")</f>
        <v>#VALUE!</v>
      </c>
      <c r="AC151" s="58" t="e">
        <f>TEXT(Y151,"00")</f>
        <v>#VALUE!</v>
      </c>
      <c r="AD151" s="58" t="e">
        <f>TEXT(Z151,"00")</f>
        <v>#VALUE!</v>
      </c>
    </row>
    <row r="152" spans="2:30" ht="21.75" thickBot="1" thickTop="1">
      <c r="B152" s="38"/>
      <c r="C152" s="75" t="s">
        <v>10</v>
      </c>
      <c r="D152" s="76" t="s">
        <v>15</v>
      </c>
      <c r="E152" s="76" t="s">
        <v>14</v>
      </c>
      <c r="F152" s="86"/>
      <c r="G152" s="85"/>
      <c r="H152" s="88"/>
      <c r="J152" s="55">
        <f t="shared" si="83"/>
        <v>0</v>
      </c>
      <c r="M152" s="40" t="e">
        <f aca="true" t="shared" si="84" ref="M152:M163">VALUE(MID(F152,1,J152-4))</f>
        <v>#VALUE!</v>
      </c>
      <c r="N152" s="40" t="e">
        <f aca="true" t="shared" si="85" ref="N152:N163">VALUE(MID(F152,J152-4+1,2))</f>
        <v>#VALUE!</v>
      </c>
      <c r="O152" s="56" t="e">
        <f aca="true" t="shared" si="86" ref="O152:O163">VALUE(RIGHT(F152,2))</f>
        <v>#VALUE!</v>
      </c>
      <c r="P152" s="57"/>
      <c r="Q152" s="56" t="e">
        <f>IF(N152&lt;LOOKUP(E152,'Horario salida'!$B$2:$D$24),M152-1,M152)</f>
        <v>#VALUE!</v>
      </c>
      <c r="R152" s="56" t="e">
        <f>IF(N152&lt;LOOKUP(E152,'Horario salida'!$B$2:$D$24),N152+60,N152)</f>
        <v>#VALUE!</v>
      </c>
      <c r="S152" s="56" t="e">
        <f>IF(O152&lt;LOOKUP(E152,'Horario salida'!$B$2:$E$24),R152-1,R152)</f>
        <v>#VALUE!</v>
      </c>
      <c r="T152" s="56" t="e">
        <f>IF(O152&lt;LOOKUP(E152,'Horario salida'!$B$2:$E$24),O152+100,O152)</f>
        <v>#VALUE!</v>
      </c>
      <c r="U152" s="56"/>
      <c r="V152" s="56"/>
      <c r="W152" s="57"/>
      <c r="X152" s="58" t="e">
        <f>Q152-LOOKUP(E152,'Horario salida'!$B$2:$C$24)</f>
        <v>#VALUE!</v>
      </c>
      <c r="Y152" s="58" t="e">
        <f>S152-LOOKUP(E152,'Horario salida'!$B$2:$D$24)</f>
        <v>#VALUE!</v>
      </c>
      <c r="Z152" s="58" t="e">
        <f>T152-LOOKUP(E152,'Horario salida'!$B$2:$E$24)</f>
        <v>#VALUE!</v>
      </c>
      <c r="AB152" s="58" t="e">
        <f aca="true" t="shared" si="87" ref="AB152:AB163">TEXT(X152,"00")</f>
        <v>#VALUE!</v>
      </c>
      <c r="AC152" s="58" t="e">
        <f aca="true" t="shared" si="88" ref="AC152:AC163">TEXT(Y152,"00")</f>
        <v>#VALUE!</v>
      </c>
      <c r="AD152" s="58" t="e">
        <f aca="true" t="shared" si="89" ref="AD152:AD163">TEXT(Z152,"00")</f>
        <v>#VALUE!</v>
      </c>
    </row>
    <row r="153" spans="1:30" ht="13.5" thickTop="1">
      <c r="A153" s="19" t="s">
        <v>60</v>
      </c>
      <c r="B153" s="26" t="s">
        <v>2</v>
      </c>
      <c r="C153" s="62" t="s">
        <v>0</v>
      </c>
      <c r="D153" s="62" t="s">
        <v>1</v>
      </c>
      <c r="E153" s="62" t="s">
        <v>62</v>
      </c>
      <c r="F153" s="19" t="s">
        <v>6</v>
      </c>
      <c r="G153" s="27"/>
      <c r="H153" s="62" t="s">
        <v>7</v>
      </c>
      <c r="J153" s="55">
        <f t="shared" si="83"/>
        <v>8</v>
      </c>
      <c r="M153" s="40" t="e">
        <f t="shared" si="84"/>
        <v>#VALUE!</v>
      </c>
      <c r="N153" s="40" t="e">
        <f t="shared" si="85"/>
        <v>#VALUE!</v>
      </c>
      <c r="O153" s="56" t="e">
        <f t="shared" si="86"/>
        <v>#VALUE!</v>
      </c>
      <c r="P153" s="57"/>
      <c r="Q153" s="56" t="e">
        <f>IF(N153&lt;LOOKUP(E153,'Horario salida'!$B$2:$D$24),M153-1,M153)</f>
        <v>#VALUE!</v>
      </c>
      <c r="R153" s="56" t="e">
        <f>IF(N153&lt;LOOKUP(E153,'Horario salida'!$B$2:$D$24),N153+60,N153)</f>
        <v>#VALUE!</v>
      </c>
      <c r="S153" s="56" t="e">
        <f>IF(O153&lt;LOOKUP(E153,'Horario salida'!$B$2:$E$24),R153-1,R153)</f>
        <v>#VALUE!</v>
      </c>
      <c r="T153" s="56" t="e">
        <f>IF(O153&lt;LOOKUP(E153,'Horario salida'!$B$2:$E$24),O153+100,O153)</f>
        <v>#VALUE!</v>
      </c>
      <c r="U153" s="56"/>
      <c r="V153" s="56"/>
      <c r="W153" s="57"/>
      <c r="X153" s="58" t="e">
        <f>Q153-LOOKUP(E153,'Horario salida'!$B$2:$C$24)</f>
        <v>#VALUE!</v>
      </c>
      <c r="Y153" s="58" t="e">
        <f>S153-LOOKUP(E153,'Horario salida'!$B$2:$D$24)</f>
        <v>#VALUE!</v>
      </c>
      <c r="Z153" s="58" t="e">
        <f>T153-LOOKUP(E153,'Horario salida'!$B$2:$E$24)</f>
        <v>#VALUE!</v>
      </c>
      <c r="AB153" s="58" t="e">
        <f t="shared" si="87"/>
        <v>#VALUE!</v>
      </c>
      <c r="AC153" s="58" t="e">
        <f t="shared" si="88"/>
        <v>#VALUE!</v>
      </c>
      <c r="AD153" s="58" t="e">
        <f t="shared" si="89"/>
        <v>#VALUE!</v>
      </c>
    </row>
    <row r="154" spans="1:30" ht="12.75">
      <c r="A154" s="28">
        <v>33</v>
      </c>
      <c r="B154" s="29">
        <v>103</v>
      </c>
      <c r="C154" s="79" t="s">
        <v>125</v>
      </c>
      <c r="D154" s="79" t="s">
        <v>58</v>
      </c>
      <c r="E154" s="63" t="s">
        <v>33</v>
      </c>
      <c r="F154" s="30">
        <v>861610</v>
      </c>
      <c r="G154" s="27"/>
      <c r="H154" s="63" t="str">
        <f>IF(F154="D","DESCALIF.",IF(F154="A","ABANDONO",IF(F154="N","NO PRES.",CONCATENATE(AB154,":",AC154,":",AD154))))</f>
        <v>39:47:77</v>
      </c>
      <c r="J154" s="55">
        <f t="shared" si="83"/>
        <v>6</v>
      </c>
      <c r="M154" s="40">
        <f t="shared" si="84"/>
        <v>86</v>
      </c>
      <c r="N154" s="40">
        <f t="shared" si="85"/>
        <v>16</v>
      </c>
      <c r="O154" s="56">
        <f t="shared" si="86"/>
        <v>10</v>
      </c>
      <c r="P154" s="57"/>
      <c r="Q154" s="56">
        <f>IF(N154&lt;LOOKUP(E154,'Horario salida'!$B$2:$D$24),M154-1,M154)</f>
        <v>85</v>
      </c>
      <c r="R154" s="56">
        <f>IF(N154&lt;LOOKUP(E154,'Horario salida'!$B$2:$D$24),N154+60,N154)</f>
        <v>76</v>
      </c>
      <c r="S154" s="56">
        <f>IF(O154&lt;LOOKUP(E154,'Horario salida'!$B$2:$E$24),R154-1,R154)</f>
        <v>75</v>
      </c>
      <c r="T154" s="56">
        <f>IF(O154&lt;LOOKUP(E154,'Horario salida'!$B$2:$E$24),O154+100,O154)</f>
        <v>110</v>
      </c>
      <c r="U154" s="56"/>
      <c r="V154" s="56"/>
      <c r="W154" s="57"/>
      <c r="X154" s="58">
        <f>Q154-LOOKUP(E154,'Horario salida'!$B$2:$C$24)</f>
        <v>39</v>
      </c>
      <c r="Y154" s="58">
        <f>S154-LOOKUP(E154,'Horario salida'!$B$2:$D$24)</f>
        <v>47</v>
      </c>
      <c r="Z154" s="58">
        <f>T154-LOOKUP(E154,'Horario salida'!$B$2:$E$24)</f>
        <v>77</v>
      </c>
      <c r="AB154" s="58" t="str">
        <f t="shared" si="87"/>
        <v>39</v>
      </c>
      <c r="AC154" s="58" t="str">
        <f t="shared" si="88"/>
        <v>47</v>
      </c>
      <c r="AD154" s="58" t="str">
        <f t="shared" si="89"/>
        <v>77</v>
      </c>
    </row>
    <row r="155" spans="1:31" ht="12.75">
      <c r="A155" s="28">
        <v>27</v>
      </c>
      <c r="B155" s="29">
        <v>105</v>
      </c>
      <c r="C155" s="72" t="s">
        <v>106</v>
      </c>
      <c r="D155" s="79" t="s">
        <v>68</v>
      </c>
      <c r="E155" s="63" t="s">
        <v>33</v>
      </c>
      <c r="F155" s="30">
        <v>875036</v>
      </c>
      <c r="G155" s="27"/>
      <c r="H155" s="63" t="str">
        <f>IF(F155="D","DESCALIF.",IF(F155="A","ABANDONO",IF(F155="N","NO PRES.",CONCATENATE(AB155,":",AC155,":",AD155))))</f>
        <v>41:22:03</v>
      </c>
      <c r="J155" s="55">
        <f t="shared" si="83"/>
        <v>6</v>
      </c>
      <c r="M155" s="40">
        <f t="shared" si="84"/>
        <v>87</v>
      </c>
      <c r="N155" s="40">
        <f t="shared" si="85"/>
        <v>50</v>
      </c>
      <c r="O155" s="56">
        <f t="shared" si="86"/>
        <v>36</v>
      </c>
      <c r="P155" s="57"/>
      <c r="Q155" s="56">
        <f>IF(N155&lt;LOOKUP(E155,'Horario salida'!$B$2:$D$24),M155-1,M155)</f>
        <v>87</v>
      </c>
      <c r="R155" s="56">
        <f>IF(N155&lt;LOOKUP(E155,'Horario salida'!$B$2:$D$24),N155+60,N155)</f>
        <v>50</v>
      </c>
      <c r="S155" s="56">
        <f>IF(O155&lt;LOOKUP(E155,'Horario salida'!$B$2:$E$24),R155-1,R155)</f>
        <v>50</v>
      </c>
      <c r="T155" s="56">
        <f>IF(O155&lt;LOOKUP(E155,'Horario salida'!$B$2:$E$24),O155+100,O155)</f>
        <v>36</v>
      </c>
      <c r="U155" s="56"/>
      <c r="V155" s="56"/>
      <c r="W155" s="57"/>
      <c r="X155" s="58">
        <f>Q155-LOOKUP(E155,'Horario salida'!$B$2:$C$24)</f>
        <v>41</v>
      </c>
      <c r="Y155" s="58">
        <f>S155-LOOKUP(E155,'Horario salida'!$B$2:$D$24)</f>
        <v>22</v>
      </c>
      <c r="Z155" s="58">
        <f>T155-LOOKUP(E155,'Horario salida'!$B$2:$E$24)</f>
        <v>3</v>
      </c>
      <c r="AB155" s="58" t="str">
        <f t="shared" si="87"/>
        <v>41</v>
      </c>
      <c r="AC155" s="58" t="str">
        <f t="shared" si="88"/>
        <v>22</v>
      </c>
      <c r="AD155" s="58" t="str">
        <f t="shared" si="89"/>
        <v>03</v>
      </c>
      <c r="AE155" s="59"/>
    </row>
    <row r="156" spans="1:31" ht="12.75">
      <c r="A156" s="28"/>
      <c r="B156" s="29">
        <v>101</v>
      </c>
      <c r="C156" s="79" t="s">
        <v>105</v>
      </c>
      <c r="D156" s="79" t="s">
        <v>68</v>
      </c>
      <c r="E156" s="63" t="s">
        <v>33</v>
      </c>
      <c r="F156" s="30">
        <v>885504</v>
      </c>
      <c r="G156" s="27"/>
      <c r="H156" s="63" t="str">
        <f>IF(F156="D","DESCALIF.",IF(F156="A","ABANDONO",IF(F156="N","NO PRES.",CONCATENATE(AB156,":",AC156,":",AD156))))</f>
        <v>42:26:71</v>
      </c>
      <c r="J156" s="55">
        <f t="shared" si="83"/>
        <v>6</v>
      </c>
      <c r="M156" s="40">
        <f t="shared" si="84"/>
        <v>88</v>
      </c>
      <c r="N156" s="40">
        <f t="shared" si="85"/>
        <v>55</v>
      </c>
      <c r="O156" s="56">
        <f t="shared" si="86"/>
        <v>4</v>
      </c>
      <c r="P156" s="57"/>
      <c r="Q156" s="56">
        <f>IF(N156&lt;LOOKUP(E156,'Horario salida'!$B$2:$D$24),M156-1,M156)</f>
        <v>88</v>
      </c>
      <c r="R156" s="56">
        <f>IF(N156&lt;LOOKUP(E156,'Horario salida'!$B$2:$D$24),N156+60,N156)</f>
        <v>55</v>
      </c>
      <c r="S156" s="56">
        <f>IF(O156&lt;LOOKUP(E156,'Horario salida'!$B$2:$E$24),R156-1,R156)</f>
        <v>54</v>
      </c>
      <c r="T156" s="56">
        <f>IF(O156&lt;LOOKUP(E156,'Horario salida'!$B$2:$E$24),O156+100,O156)</f>
        <v>104</v>
      </c>
      <c r="U156" s="56"/>
      <c r="V156" s="56"/>
      <c r="W156" s="57"/>
      <c r="X156" s="58">
        <f>Q156-LOOKUP(E156,'Horario salida'!$B$2:$C$24)</f>
        <v>42</v>
      </c>
      <c r="Y156" s="58">
        <f>S156-LOOKUP(E156,'Horario salida'!$B$2:$D$24)</f>
        <v>26</v>
      </c>
      <c r="Z156" s="58">
        <f>T156-LOOKUP(E156,'Horario salida'!$B$2:$E$24)</f>
        <v>71</v>
      </c>
      <c r="AB156" s="58" t="str">
        <f t="shared" si="87"/>
        <v>42</v>
      </c>
      <c r="AC156" s="58" t="str">
        <f t="shared" si="88"/>
        <v>26</v>
      </c>
      <c r="AD156" s="58" t="str">
        <f t="shared" si="89"/>
        <v>71</v>
      </c>
      <c r="AE156" s="59"/>
    </row>
    <row r="157" spans="1:31" ht="12.75">
      <c r="A157" s="28">
        <v>15</v>
      </c>
      <c r="B157" s="29">
        <v>102</v>
      </c>
      <c r="C157" s="79" t="s">
        <v>95</v>
      </c>
      <c r="D157" s="79" t="s">
        <v>56</v>
      </c>
      <c r="E157" s="63" t="s">
        <v>33</v>
      </c>
      <c r="F157" s="30">
        <v>902342</v>
      </c>
      <c r="G157" s="27"/>
      <c r="H157" s="63" t="str">
        <f>IF(F157="D","DESCALIF.",IF(F157="A","ABANDONO",IF(F157="N","NO PRES.",CONCATENATE(AB157,":",AC157,":",AD157))))</f>
        <v>43:55:09</v>
      </c>
      <c r="J157" s="55">
        <f t="shared" si="83"/>
        <v>6</v>
      </c>
      <c r="M157" s="40">
        <f t="shared" si="84"/>
        <v>90</v>
      </c>
      <c r="N157" s="40">
        <f t="shared" si="85"/>
        <v>23</v>
      </c>
      <c r="O157" s="56">
        <f t="shared" si="86"/>
        <v>42</v>
      </c>
      <c r="P157" s="57"/>
      <c r="Q157" s="56">
        <f>IF(N157&lt;LOOKUP(E157,'Horario salida'!$B$2:$D$24),M157-1,M157)</f>
        <v>89</v>
      </c>
      <c r="R157" s="56">
        <f>IF(N157&lt;LOOKUP(E157,'Horario salida'!$B$2:$D$24),N157+60,N157)</f>
        <v>83</v>
      </c>
      <c r="S157" s="56">
        <f>IF(O157&lt;LOOKUP(E157,'Horario salida'!$B$2:$E$24),R157-1,R157)</f>
        <v>83</v>
      </c>
      <c r="T157" s="56">
        <f>IF(O157&lt;LOOKUP(E157,'Horario salida'!$B$2:$E$24),O157+100,O157)</f>
        <v>42</v>
      </c>
      <c r="U157" s="56"/>
      <c r="V157" s="56"/>
      <c r="W157" s="57"/>
      <c r="X157" s="58">
        <f>Q157-LOOKUP(E157,'Horario salida'!$B$2:$C$24)</f>
        <v>43</v>
      </c>
      <c r="Y157" s="58">
        <f>S157-LOOKUP(E157,'Horario salida'!$B$2:$D$24)</f>
        <v>55</v>
      </c>
      <c r="Z157" s="58">
        <f>T157-LOOKUP(E157,'Horario salida'!$B$2:$E$24)</f>
        <v>9</v>
      </c>
      <c r="AB157" s="58" t="str">
        <f t="shared" si="87"/>
        <v>43</v>
      </c>
      <c r="AC157" s="58" t="str">
        <f t="shared" si="88"/>
        <v>55</v>
      </c>
      <c r="AD157" s="58" t="str">
        <f t="shared" si="89"/>
        <v>09</v>
      </c>
      <c r="AE157" s="59"/>
    </row>
    <row r="158" spans="1:31" ht="15.75">
      <c r="A158" s="101">
        <v>14</v>
      </c>
      <c r="B158" s="102">
        <v>104</v>
      </c>
      <c r="C158" s="103" t="s">
        <v>87</v>
      </c>
      <c r="D158" s="72" t="s">
        <v>50</v>
      </c>
      <c r="E158" s="104" t="s">
        <v>33</v>
      </c>
      <c r="F158" s="30">
        <v>904220</v>
      </c>
      <c r="G158" s="27"/>
      <c r="H158" s="63" t="str">
        <f>IF(F158="D","DESCALIF.",IF(F158="A","ABANDONO",IF(F158="N","NO PRES.",CONCATENATE(AB158,":",AC158,":",AD158))))</f>
        <v>44:13:87</v>
      </c>
      <c r="J158" s="55">
        <f t="shared" si="83"/>
        <v>6</v>
      </c>
      <c r="M158" s="40">
        <f>VALUE(MID(F158,1,J158-4))</f>
        <v>90</v>
      </c>
      <c r="N158" s="40">
        <f>VALUE(MID(F158,J158-4+1,2))</f>
        <v>42</v>
      </c>
      <c r="O158" s="56">
        <f>VALUE(RIGHT(F158,2))</f>
        <v>20</v>
      </c>
      <c r="P158" s="57"/>
      <c r="Q158" s="56">
        <f>IF(N158&lt;LOOKUP(E158,'Horario salida'!$B$2:$D$24),M158-1,M158)</f>
        <v>90</v>
      </c>
      <c r="R158" s="56">
        <f>IF(N158&lt;LOOKUP(E158,'Horario salida'!$B$2:$D$24),N158+60,N158)</f>
        <v>42</v>
      </c>
      <c r="S158" s="56">
        <f>IF(O158&lt;LOOKUP(E158,'Horario salida'!$B$2:$E$24),R158-1,R158)</f>
        <v>41</v>
      </c>
      <c r="T158" s="56">
        <f>IF(O158&lt;LOOKUP(E158,'Horario salida'!$B$2:$E$24),O158+100,O158)</f>
        <v>120</v>
      </c>
      <c r="U158" s="56"/>
      <c r="V158" s="56"/>
      <c r="W158" s="57"/>
      <c r="X158" s="58">
        <f>Q158-LOOKUP(E158,'Horario salida'!$B$2:$C$24)</f>
        <v>44</v>
      </c>
      <c r="Y158" s="58">
        <f>S158-LOOKUP(E158,'Horario salida'!$B$2:$D$24)</f>
        <v>13</v>
      </c>
      <c r="Z158" s="58">
        <f>T158-LOOKUP(E158,'Horario salida'!$B$2:$E$24)</f>
        <v>87</v>
      </c>
      <c r="AB158" s="58" t="str">
        <f>TEXT(X158,"00")</f>
        <v>44</v>
      </c>
      <c r="AC158" s="58" t="str">
        <f>TEXT(Y158,"00")</f>
        <v>13</v>
      </c>
      <c r="AD158" s="58" t="str">
        <f>TEXT(Z158,"00")</f>
        <v>87</v>
      </c>
      <c r="AE158" s="59"/>
    </row>
    <row r="159" spans="6:30" ht="12.75">
      <c r="F159" s="36" t="s">
        <v>17</v>
      </c>
      <c r="H159" s="56"/>
      <c r="J159" s="55">
        <f t="shared" si="83"/>
        <v>0</v>
      </c>
      <c r="M159" s="40" t="e">
        <f t="shared" si="84"/>
        <v>#VALUE!</v>
      </c>
      <c r="N159" s="40" t="e">
        <f t="shared" si="85"/>
        <v>#VALUE!</v>
      </c>
      <c r="O159" s="56" t="e">
        <f t="shared" si="86"/>
        <v>#VALUE!</v>
      </c>
      <c r="P159" s="57"/>
      <c r="Q159" s="56" t="e">
        <f>IF(N159&lt;LOOKUP(E159,'Horario salida'!$B$2:$D$24),M159-1,M159)</f>
        <v>#VALUE!</v>
      </c>
      <c r="R159" s="56" t="e">
        <f>IF(N159&lt;LOOKUP(E159,'Horario salida'!$B$2:$D$24),N159+60,N159)</f>
        <v>#VALUE!</v>
      </c>
      <c r="S159" s="56" t="e">
        <f>IF(O159&lt;LOOKUP(E159,'Horario salida'!$B$2:$E$24),R159-1,R159)</f>
        <v>#VALUE!</v>
      </c>
      <c r="T159" s="56" t="e">
        <f>IF(O159&lt;LOOKUP(E159,'Horario salida'!$B$2:$E$24),O159+100,O159)</f>
        <v>#VALUE!</v>
      </c>
      <c r="U159" s="56"/>
      <c r="V159" s="56"/>
      <c r="W159" s="57"/>
      <c r="X159" s="58" t="e">
        <f>Q159-LOOKUP(E159,'Horario salida'!$B$2:$C$24)</f>
        <v>#VALUE!</v>
      </c>
      <c r="Y159" s="58" t="e">
        <f>S159-LOOKUP(E159,'Horario salida'!$B$2:$D$24)</f>
        <v>#VALUE!</v>
      </c>
      <c r="Z159" s="58" t="e">
        <f>T159-LOOKUP(E159,'Horario salida'!$B$2:$E$24)</f>
        <v>#VALUE!</v>
      </c>
      <c r="AB159" s="58" t="e">
        <f t="shared" si="87"/>
        <v>#VALUE!</v>
      </c>
      <c r="AC159" s="58" t="e">
        <f t="shared" si="88"/>
        <v>#VALUE!</v>
      </c>
      <c r="AD159" s="58" t="e">
        <f t="shared" si="89"/>
        <v>#VALUE!</v>
      </c>
    </row>
    <row r="160" spans="2:30" ht="13.5" customHeight="1">
      <c r="B160" s="31"/>
      <c r="C160" s="32"/>
      <c r="D160" s="32"/>
      <c r="E160" s="33"/>
      <c r="F160" s="34"/>
      <c r="G160" s="90"/>
      <c r="H160" s="56"/>
      <c r="J160" s="55"/>
      <c r="O160" s="56"/>
      <c r="P160" s="57"/>
      <c r="Q160" s="56"/>
      <c r="R160" s="56"/>
      <c r="S160" s="56"/>
      <c r="T160" s="56"/>
      <c r="U160" s="56"/>
      <c r="V160" s="56"/>
      <c r="W160" s="57"/>
      <c r="X160" s="58"/>
      <c r="Y160" s="58"/>
      <c r="Z160" s="58"/>
      <c r="AB160" s="58"/>
      <c r="AC160" s="58"/>
      <c r="AD160" s="58"/>
    </row>
    <row r="161" spans="2:30" ht="13.5" customHeight="1">
      <c r="B161" s="31"/>
      <c r="C161" s="32"/>
      <c r="D161" s="32"/>
      <c r="E161" s="33"/>
      <c r="F161" s="34"/>
      <c r="G161" s="90"/>
      <c r="H161" s="56"/>
      <c r="J161" s="55"/>
      <c r="O161" s="56"/>
      <c r="P161" s="57"/>
      <c r="Q161" s="56"/>
      <c r="R161" s="56"/>
      <c r="S161" s="56"/>
      <c r="T161" s="56"/>
      <c r="U161" s="56"/>
      <c r="V161" s="56"/>
      <c r="W161" s="57"/>
      <c r="X161" s="58"/>
      <c r="Y161" s="58"/>
      <c r="Z161" s="58"/>
      <c r="AB161" s="58"/>
      <c r="AC161" s="58"/>
      <c r="AD161" s="58"/>
    </row>
    <row r="162" spans="2:30" ht="13.5" customHeight="1">
      <c r="B162" s="31"/>
      <c r="C162" s="32"/>
      <c r="D162" s="32"/>
      <c r="E162" s="33"/>
      <c r="F162" s="34"/>
      <c r="G162" s="90"/>
      <c r="H162" s="56"/>
      <c r="J162" s="55"/>
      <c r="O162" s="56"/>
      <c r="P162" s="57"/>
      <c r="Q162" s="56"/>
      <c r="R162" s="56"/>
      <c r="S162" s="56"/>
      <c r="T162" s="56"/>
      <c r="U162" s="56"/>
      <c r="V162" s="56"/>
      <c r="W162" s="57"/>
      <c r="X162" s="58"/>
      <c r="Y162" s="58"/>
      <c r="Z162" s="58"/>
      <c r="AB162" s="58"/>
      <c r="AC162" s="58"/>
      <c r="AD162" s="58"/>
    </row>
    <row r="163" spans="2:30" ht="12.75">
      <c r="B163" s="31"/>
      <c r="C163" s="32"/>
      <c r="D163" s="32"/>
      <c r="E163" s="33"/>
      <c r="F163" s="36" t="s">
        <v>17</v>
      </c>
      <c r="G163" s="90"/>
      <c r="H163" s="56"/>
      <c r="J163" s="55">
        <f>LEN(F163)</f>
        <v>0</v>
      </c>
      <c r="M163" s="40" t="e">
        <f t="shared" si="84"/>
        <v>#VALUE!</v>
      </c>
      <c r="N163" s="40" t="e">
        <f t="shared" si="85"/>
        <v>#VALUE!</v>
      </c>
      <c r="O163" s="56" t="e">
        <f t="shared" si="86"/>
        <v>#VALUE!</v>
      </c>
      <c r="P163" s="57"/>
      <c r="Q163" s="56" t="e">
        <f>IF(N163&lt;LOOKUP(E163,'Horario salida'!$B$2:$D$24),M163-1,M163)</f>
        <v>#VALUE!</v>
      </c>
      <c r="R163" s="56" t="e">
        <f>IF(N163&lt;LOOKUP(E163,'Horario salida'!$B$2:$D$24),N163+60,N163)</f>
        <v>#VALUE!</v>
      </c>
      <c r="S163" s="56" t="e">
        <f>IF(O163&lt;LOOKUP(E163,'Horario salida'!$B$2:$E$24),R163-1,R163)</f>
        <v>#VALUE!</v>
      </c>
      <c r="T163" s="56" t="e">
        <f>IF(O163&lt;LOOKUP(E163,'Horario salida'!$B$2:$E$24),O163+100,O163)</f>
        <v>#VALUE!</v>
      </c>
      <c r="U163" s="56"/>
      <c r="V163" s="56"/>
      <c r="W163" s="57"/>
      <c r="X163" s="58" t="e">
        <f>Q163-LOOKUP(E163,'Horario salida'!$B$2:$C$24)</f>
        <v>#VALUE!</v>
      </c>
      <c r="Y163" s="58" t="e">
        <f>S163-LOOKUP(E163,'Horario salida'!$B$2:$D$24)</f>
        <v>#VALUE!</v>
      </c>
      <c r="Z163" s="58" t="e">
        <f>T163-LOOKUP(E163,'Horario salida'!$B$2:$E$24)</f>
        <v>#VALUE!</v>
      </c>
      <c r="AB163" s="58" t="e">
        <f t="shared" si="87"/>
        <v>#VALUE!</v>
      </c>
      <c r="AC163" s="58" t="e">
        <f t="shared" si="88"/>
        <v>#VALUE!</v>
      </c>
      <c r="AD163" s="58" t="e">
        <f t="shared" si="89"/>
        <v>#VALUE!</v>
      </c>
    </row>
    <row r="164" spans="2:37" ht="12.75">
      <c r="B164" s="39"/>
      <c r="C164" s="32"/>
      <c r="D164" s="32"/>
      <c r="F164" s="36"/>
      <c r="G164" s="90"/>
      <c r="I164" s="55"/>
      <c r="J164" s="55"/>
      <c r="K164" s="55"/>
      <c r="L164" s="55"/>
      <c r="O164" s="56"/>
      <c r="P164" s="57"/>
      <c r="Q164" s="56"/>
      <c r="R164" s="56"/>
      <c r="S164" s="56"/>
      <c r="T164" s="56"/>
      <c r="U164" s="56"/>
      <c r="V164" s="56"/>
      <c r="W164" s="57"/>
      <c r="X164" s="58"/>
      <c r="Y164" s="58"/>
      <c r="Z164" s="58"/>
      <c r="AB164" s="58"/>
      <c r="AC164" s="58"/>
      <c r="AD164" s="58"/>
      <c r="AE164" s="59"/>
      <c r="AF164" s="55"/>
      <c r="AH164" s="55"/>
      <c r="AI164" s="55"/>
      <c r="AJ164" s="55"/>
      <c r="AK164" s="13"/>
    </row>
    <row r="165" spans="2:30" ht="13.5" customHeight="1">
      <c r="B165" s="31"/>
      <c r="C165" s="32"/>
      <c r="D165" s="32"/>
      <c r="E165" s="33"/>
      <c r="F165" s="34"/>
      <c r="G165" s="90"/>
      <c r="H165" s="56"/>
      <c r="J165" s="55"/>
      <c r="O165" s="56"/>
      <c r="P165" s="57"/>
      <c r="Q165" s="56"/>
      <c r="R165" s="56"/>
      <c r="S165" s="56"/>
      <c r="T165" s="56"/>
      <c r="U165" s="56"/>
      <c r="V165" s="56"/>
      <c r="W165" s="57"/>
      <c r="X165" s="58"/>
      <c r="Y165" s="58"/>
      <c r="Z165" s="58"/>
      <c r="AB165" s="58"/>
      <c r="AC165" s="58"/>
      <c r="AD165" s="58"/>
    </row>
    <row r="166" spans="2:30" ht="13.5" customHeight="1">
      <c r="B166" s="31"/>
      <c r="C166" s="32"/>
      <c r="D166" s="32"/>
      <c r="E166" s="33"/>
      <c r="F166" s="34"/>
      <c r="G166" s="90"/>
      <c r="H166" s="56"/>
      <c r="J166" s="55"/>
      <c r="O166" s="56"/>
      <c r="P166" s="57"/>
      <c r="Q166" s="56"/>
      <c r="R166" s="56"/>
      <c r="S166" s="56"/>
      <c r="T166" s="56"/>
      <c r="U166" s="56"/>
      <c r="V166" s="56"/>
      <c r="W166" s="57"/>
      <c r="X166" s="58"/>
      <c r="Y166" s="58"/>
      <c r="Z166" s="58"/>
      <c r="AB166" s="58"/>
      <c r="AC166" s="58"/>
      <c r="AD166" s="58"/>
    </row>
    <row r="167" spans="2:30" ht="13.5" customHeight="1">
      <c r="B167" s="31"/>
      <c r="C167" s="32"/>
      <c r="D167" s="32"/>
      <c r="E167" s="33"/>
      <c r="F167" s="34"/>
      <c r="G167" s="90"/>
      <c r="H167" s="56"/>
      <c r="J167" s="55"/>
      <c r="O167" s="56"/>
      <c r="P167" s="57"/>
      <c r="Q167" s="56"/>
      <c r="R167" s="56"/>
      <c r="S167" s="56"/>
      <c r="T167" s="56"/>
      <c r="U167" s="56"/>
      <c r="V167" s="56"/>
      <c r="W167" s="57"/>
      <c r="X167" s="58"/>
      <c r="Y167" s="58"/>
      <c r="Z167" s="58"/>
      <c r="AB167" s="58"/>
      <c r="AC167" s="58"/>
      <c r="AD167" s="58"/>
    </row>
    <row r="168" spans="2:30" ht="13.5" customHeight="1">
      <c r="B168" s="31"/>
      <c r="C168" s="32"/>
      <c r="D168" s="32"/>
      <c r="E168" s="33"/>
      <c r="F168" s="34"/>
      <c r="G168" s="90"/>
      <c r="H168" s="56"/>
      <c r="J168" s="55"/>
      <c r="O168" s="56"/>
      <c r="P168" s="57"/>
      <c r="Q168" s="56"/>
      <c r="R168" s="56"/>
      <c r="S168" s="56"/>
      <c r="T168" s="56"/>
      <c r="U168" s="56"/>
      <c r="V168" s="56"/>
      <c r="W168" s="57"/>
      <c r="X168" s="58"/>
      <c r="Y168" s="58"/>
      <c r="Z168" s="58"/>
      <c r="AB168" s="58"/>
      <c r="AC168" s="58"/>
      <c r="AD168" s="58"/>
    </row>
    <row r="169" spans="2:30" ht="13.5" customHeight="1">
      <c r="B169" s="31"/>
      <c r="C169" s="32"/>
      <c r="D169" s="32"/>
      <c r="E169" s="33"/>
      <c r="F169" s="34"/>
      <c r="G169" s="90"/>
      <c r="H169" s="56"/>
      <c r="J169" s="55"/>
      <c r="O169" s="56"/>
      <c r="P169" s="57"/>
      <c r="Q169" s="56"/>
      <c r="R169" s="56"/>
      <c r="S169" s="56"/>
      <c r="T169" s="56"/>
      <c r="U169" s="56"/>
      <c r="V169" s="56"/>
      <c r="W169" s="57"/>
      <c r="X169" s="58"/>
      <c r="Y169" s="58"/>
      <c r="Z169" s="58"/>
      <c r="AB169" s="58"/>
      <c r="AC169" s="58"/>
      <c r="AD169" s="58"/>
    </row>
    <row r="170" spans="2:30" ht="13.5" customHeight="1">
      <c r="B170" s="31"/>
      <c r="C170" s="32"/>
      <c r="D170" s="32"/>
      <c r="E170" s="33"/>
      <c r="F170" s="34"/>
      <c r="G170" s="90"/>
      <c r="H170" s="56"/>
      <c r="J170" s="55"/>
      <c r="O170" s="56"/>
      <c r="P170" s="57"/>
      <c r="Q170" s="56"/>
      <c r="R170" s="56"/>
      <c r="S170" s="56"/>
      <c r="T170" s="56"/>
      <c r="U170" s="56"/>
      <c r="V170" s="56"/>
      <c r="W170" s="57"/>
      <c r="X170" s="58"/>
      <c r="Y170" s="58"/>
      <c r="Z170" s="58"/>
      <c r="AB170" s="58"/>
      <c r="AC170" s="58"/>
      <c r="AD170" s="58"/>
    </row>
    <row r="171" spans="2:30" ht="13.5" customHeight="1">
      <c r="B171" s="31"/>
      <c r="C171" s="32"/>
      <c r="D171" s="32"/>
      <c r="E171" s="33"/>
      <c r="F171" s="34"/>
      <c r="G171" s="90"/>
      <c r="H171" s="56"/>
      <c r="J171" s="55"/>
      <c r="O171" s="56"/>
      <c r="P171" s="57"/>
      <c r="Q171" s="56"/>
      <c r="R171" s="56"/>
      <c r="S171" s="56"/>
      <c r="T171" s="56"/>
      <c r="U171" s="56"/>
      <c r="V171" s="56"/>
      <c r="W171" s="57"/>
      <c r="X171" s="58"/>
      <c r="Y171" s="58"/>
      <c r="Z171" s="58"/>
      <c r="AB171" s="58"/>
      <c r="AC171" s="58"/>
      <c r="AD171" s="58"/>
    </row>
    <row r="172" spans="2:30" ht="13.5" customHeight="1">
      <c r="B172" s="31"/>
      <c r="C172" s="32"/>
      <c r="D172" s="32"/>
      <c r="E172" s="33"/>
      <c r="F172" s="34"/>
      <c r="G172" s="90"/>
      <c r="H172" s="56"/>
      <c r="J172" s="55"/>
      <c r="O172" s="56"/>
      <c r="P172" s="57"/>
      <c r="Q172" s="56"/>
      <c r="R172" s="56"/>
      <c r="S172" s="56"/>
      <c r="T172" s="56"/>
      <c r="U172" s="56"/>
      <c r="V172" s="56"/>
      <c r="W172" s="57"/>
      <c r="X172" s="58"/>
      <c r="Y172" s="58"/>
      <c r="Z172" s="58"/>
      <c r="AB172" s="58"/>
      <c r="AC172" s="58"/>
      <c r="AD172" s="58"/>
    </row>
    <row r="173" spans="2:30" ht="13.5" customHeight="1">
      <c r="B173" s="31"/>
      <c r="C173" s="32"/>
      <c r="D173" s="32"/>
      <c r="E173" s="33"/>
      <c r="F173" s="34"/>
      <c r="G173" s="90"/>
      <c r="H173" s="56"/>
      <c r="J173" s="55"/>
      <c r="O173" s="56"/>
      <c r="P173" s="57"/>
      <c r="Q173" s="56"/>
      <c r="R173" s="56"/>
      <c r="S173" s="56"/>
      <c r="T173" s="56"/>
      <c r="U173" s="56"/>
      <c r="V173" s="56"/>
      <c r="W173" s="57"/>
      <c r="X173" s="58"/>
      <c r="Y173" s="58"/>
      <c r="Z173" s="58"/>
      <c r="AB173" s="58"/>
      <c r="AC173" s="58"/>
      <c r="AD173" s="58"/>
    </row>
    <row r="174" spans="2:30" ht="13.5" customHeight="1">
      <c r="B174" s="31"/>
      <c r="C174" s="32"/>
      <c r="D174" s="32"/>
      <c r="E174" s="33"/>
      <c r="F174" s="34"/>
      <c r="G174" s="90"/>
      <c r="H174" s="56"/>
      <c r="J174" s="55"/>
      <c r="O174" s="56"/>
      <c r="P174" s="57"/>
      <c r="Q174" s="56"/>
      <c r="R174" s="56"/>
      <c r="S174" s="56"/>
      <c r="T174" s="56"/>
      <c r="U174" s="56"/>
      <c r="V174" s="56"/>
      <c r="W174" s="57"/>
      <c r="X174" s="58"/>
      <c r="Y174" s="58"/>
      <c r="Z174" s="58"/>
      <c r="AB174" s="58"/>
      <c r="AC174" s="58"/>
      <c r="AD174" s="58"/>
    </row>
    <row r="175" spans="2:30" ht="13.5" customHeight="1">
      <c r="B175" s="31"/>
      <c r="C175" s="32"/>
      <c r="D175" s="32"/>
      <c r="E175" s="33"/>
      <c r="F175" s="34"/>
      <c r="G175" s="90"/>
      <c r="H175" s="56"/>
      <c r="J175" s="55"/>
      <c r="O175" s="56"/>
      <c r="P175" s="57"/>
      <c r="Q175" s="56"/>
      <c r="R175" s="56"/>
      <c r="S175" s="56"/>
      <c r="T175" s="56"/>
      <c r="U175" s="56"/>
      <c r="V175" s="56"/>
      <c r="W175" s="57"/>
      <c r="X175" s="58"/>
      <c r="Y175" s="58"/>
      <c r="Z175" s="58"/>
      <c r="AB175" s="58"/>
      <c r="AC175" s="58"/>
      <c r="AD175" s="58"/>
    </row>
    <row r="176" spans="2:30" ht="13.5" customHeight="1">
      <c r="B176" s="31"/>
      <c r="C176" s="32"/>
      <c r="D176" s="32"/>
      <c r="E176" s="33"/>
      <c r="F176" s="34"/>
      <c r="G176" s="90"/>
      <c r="H176" s="56"/>
      <c r="J176" s="55"/>
      <c r="O176" s="56"/>
      <c r="P176" s="57"/>
      <c r="Q176" s="56"/>
      <c r="R176" s="56"/>
      <c r="S176" s="56"/>
      <c r="T176" s="56"/>
      <c r="U176" s="56"/>
      <c r="V176" s="56"/>
      <c r="W176" s="57"/>
      <c r="X176" s="58"/>
      <c r="Y176" s="58"/>
      <c r="Z176" s="58"/>
      <c r="AB176" s="58"/>
      <c r="AC176" s="58"/>
      <c r="AD176" s="58"/>
    </row>
    <row r="177" spans="2:30" ht="13.5" customHeight="1">
      <c r="B177" s="31"/>
      <c r="C177" s="32"/>
      <c r="D177" s="32"/>
      <c r="E177" s="33"/>
      <c r="F177" s="34"/>
      <c r="G177" s="90"/>
      <c r="H177" s="56"/>
      <c r="J177" s="55"/>
      <c r="O177" s="56"/>
      <c r="P177" s="57"/>
      <c r="Q177" s="56"/>
      <c r="R177" s="56"/>
      <c r="S177" s="56"/>
      <c r="T177" s="56"/>
      <c r="U177" s="56"/>
      <c r="V177" s="56"/>
      <c r="W177" s="57"/>
      <c r="X177" s="58"/>
      <c r="Y177" s="58"/>
      <c r="Z177" s="58"/>
      <c r="AB177" s="58"/>
      <c r="AC177" s="58"/>
      <c r="AD177" s="58"/>
    </row>
    <row r="178" spans="2:30" ht="13.5" customHeight="1">
      <c r="B178" s="31"/>
      <c r="C178" s="32"/>
      <c r="D178" s="32"/>
      <c r="E178" s="33"/>
      <c r="F178" s="34"/>
      <c r="G178" s="90"/>
      <c r="H178" s="56"/>
      <c r="J178" s="55"/>
      <c r="O178" s="56"/>
      <c r="P178" s="57"/>
      <c r="Q178" s="56"/>
      <c r="R178" s="56"/>
      <c r="S178" s="56"/>
      <c r="T178" s="56"/>
      <c r="U178" s="56"/>
      <c r="V178" s="56"/>
      <c r="W178" s="57"/>
      <c r="X178" s="58"/>
      <c r="Y178" s="58"/>
      <c r="Z178" s="58"/>
      <c r="AB178" s="58"/>
      <c r="AC178" s="58"/>
      <c r="AD178" s="58"/>
    </row>
    <row r="179" spans="2:30" ht="13.5" customHeight="1">
      <c r="B179" s="31"/>
      <c r="C179" s="32"/>
      <c r="D179" s="32"/>
      <c r="E179" s="33"/>
      <c r="F179" s="34"/>
      <c r="G179" s="90"/>
      <c r="H179" s="56"/>
      <c r="J179" s="55"/>
      <c r="O179" s="56"/>
      <c r="P179" s="57"/>
      <c r="Q179" s="56"/>
      <c r="R179" s="56"/>
      <c r="S179" s="56"/>
      <c r="T179" s="56"/>
      <c r="U179" s="56"/>
      <c r="V179" s="56"/>
      <c r="W179" s="57"/>
      <c r="X179" s="58"/>
      <c r="Y179" s="58"/>
      <c r="Z179" s="58"/>
      <c r="AB179" s="58"/>
      <c r="AC179" s="58"/>
      <c r="AD179" s="58"/>
    </row>
    <row r="180" spans="2:30" ht="13.5" customHeight="1">
      <c r="B180" s="31"/>
      <c r="C180" s="32"/>
      <c r="D180" s="32"/>
      <c r="E180" s="33"/>
      <c r="F180" s="34"/>
      <c r="G180" s="90"/>
      <c r="H180" s="56"/>
      <c r="J180" s="55"/>
      <c r="O180" s="56"/>
      <c r="P180" s="57"/>
      <c r="Q180" s="56"/>
      <c r="R180" s="56"/>
      <c r="S180" s="56"/>
      <c r="T180" s="56"/>
      <c r="U180" s="56"/>
      <c r="V180" s="56"/>
      <c r="W180" s="57"/>
      <c r="X180" s="58"/>
      <c r="Y180" s="58"/>
      <c r="Z180" s="58"/>
      <c r="AB180" s="58"/>
      <c r="AC180" s="58"/>
      <c r="AD180" s="58"/>
    </row>
    <row r="181" spans="2:30" ht="13.5" customHeight="1">
      <c r="B181" s="31"/>
      <c r="C181" s="32"/>
      <c r="D181" s="32"/>
      <c r="E181" s="33"/>
      <c r="F181" s="34"/>
      <c r="G181" s="90"/>
      <c r="H181" s="56"/>
      <c r="J181" s="55"/>
      <c r="O181" s="56"/>
      <c r="P181" s="57"/>
      <c r="Q181" s="56"/>
      <c r="R181" s="56"/>
      <c r="S181" s="56"/>
      <c r="T181" s="56"/>
      <c r="U181" s="56"/>
      <c r="V181" s="56"/>
      <c r="W181" s="57"/>
      <c r="X181" s="58"/>
      <c r="Y181" s="58"/>
      <c r="Z181" s="58"/>
      <c r="AB181" s="58"/>
      <c r="AC181" s="58"/>
      <c r="AD181" s="58"/>
    </row>
    <row r="182" spans="2:30" ht="13.5" customHeight="1">
      <c r="B182" s="31"/>
      <c r="C182" s="32"/>
      <c r="D182" s="32"/>
      <c r="E182" s="33"/>
      <c r="F182" s="34"/>
      <c r="G182" s="90"/>
      <c r="H182" s="56"/>
      <c r="J182" s="55"/>
      <c r="O182" s="56"/>
      <c r="P182" s="57"/>
      <c r="Q182" s="56"/>
      <c r="R182" s="56"/>
      <c r="S182" s="56"/>
      <c r="T182" s="56"/>
      <c r="U182" s="56"/>
      <c r="V182" s="56"/>
      <c r="W182" s="57"/>
      <c r="X182" s="58"/>
      <c r="Y182" s="58"/>
      <c r="Z182" s="58"/>
      <c r="AB182" s="58"/>
      <c r="AC182" s="58"/>
      <c r="AD182" s="58"/>
    </row>
    <row r="183" spans="2:30" ht="13.5" customHeight="1">
      <c r="B183" s="31"/>
      <c r="C183" s="32"/>
      <c r="D183" s="32"/>
      <c r="E183" s="33"/>
      <c r="F183" s="34"/>
      <c r="G183" s="90"/>
      <c r="H183" s="56"/>
      <c r="J183" s="55"/>
      <c r="O183" s="56"/>
      <c r="P183" s="57"/>
      <c r="Q183" s="56"/>
      <c r="R183" s="56"/>
      <c r="S183" s="56"/>
      <c r="T183" s="56"/>
      <c r="U183" s="56"/>
      <c r="V183" s="56"/>
      <c r="W183" s="57"/>
      <c r="X183" s="58"/>
      <c r="Y183" s="58"/>
      <c r="Z183" s="58"/>
      <c r="AB183" s="58"/>
      <c r="AC183" s="58"/>
      <c r="AD183" s="58"/>
    </row>
    <row r="184" spans="2:30" ht="13.5" customHeight="1">
      <c r="B184" s="31"/>
      <c r="C184" s="32"/>
      <c r="D184" s="32"/>
      <c r="E184" s="33"/>
      <c r="F184" s="34"/>
      <c r="G184" s="90"/>
      <c r="H184" s="56"/>
      <c r="J184" s="55"/>
      <c r="O184" s="56"/>
      <c r="P184" s="57"/>
      <c r="Q184" s="56"/>
      <c r="R184" s="56"/>
      <c r="S184" s="56"/>
      <c r="T184" s="56"/>
      <c r="U184" s="56"/>
      <c r="V184" s="56"/>
      <c r="W184" s="57"/>
      <c r="X184" s="58"/>
      <c r="Y184" s="58"/>
      <c r="Z184" s="58"/>
      <c r="AB184" s="58"/>
      <c r="AC184" s="58"/>
      <c r="AD184" s="58"/>
    </row>
    <row r="185" spans="2:30" ht="13.5" customHeight="1">
      <c r="B185" s="31"/>
      <c r="C185" s="32"/>
      <c r="D185" s="32"/>
      <c r="E185" s="33"/>
      <c r="F185" s="34"/>
      <c r="G185" s="90"/>
      <c r="H185" s="56"/>
      <c r="J185" s="55"/>
      <c r="O185" s="56"/>
      <c r="P185" s="57"/>
      <c r="Q185" s="56"/>
      <c r="R185" s="56"/>
      <c r="S185" s="56"/>
      <c r="T185" s="56"/>
      <c r="U185" s="56"/>
      <c r="V185" s="56"/>
      <c r="W185" s="57"/>
      <c r="X185" s="58"/>
      <c r="Y185" s="58"/>
      <c r="Z185" s="58"/>
      <c r="AB185" s="58"/>
      <c r="AC185" s="58"/>
      <c r="AD185" s="58"/>
    </row>
    <row r="186" spans="2:30" ht="13.5" customHeight="1">
      <c r="B186" s="31"/>
      <c r="C186" s="32"/>
      <c r="D186" s="32"/>
      <c r="E186" s="33"/>
      <c r="F186" s="34"/>
      <c r="G186" s="90"/>
      <c r="H186" s="56"/>
      <c r="J186" s="55"/>
      <c r="O186" s="56"/>
      <c r="P186" s="57"/>
      <c r="Q186" s="56"/>
      <c r="R186" s="56"/>
      <c r="S186" s="56"/>
      <c r="T186" s="56"/>
      <c r="U186" s="56"/>
      <c r="V186" s="56"/>
      <c r="W186" s="57"/>
      <c r="X186" s="58"/>
      <c r="Y186" s="58"/>
      <c r="Z186" s="58"/>
      <c r="AB186" s="58"/>
      <c r="AC186" s="58"/>
      <c r="AD186" s="58"/>
    </row>
    <row r="187" spans="2:30" ht="13.5" customHeight="1">
      <c r="B187" s="31"/>
      <c r="C187" s="32"/>
      <c r="D187" s="32"/>
      <c r="E187" s="33"/>
      <c r="F187" s="34"/>
      <c r="G187" s="90"/>
      <c r="H187" s="56"/>
      <c r="J187" s="55"/>
      <c r="O187" s="56"/>
      <c r="P187" s="57"/>
      <c r="Q187" s="56"/>
      <c r="R187" s="56"/>
      <c r="S187" s="56"/>
      <c r="T187" s="56"/>
      <c r="U187" s="56"/>
      <c r="V187" s="56"/>
      <c r="W187" s="57"/>
      <c r="X187" s="58"/>
      <c r="Y187" s="58"/>
      <c r="Z187" s="58"/>
      <c r="AB187" s="58"/>
      <c r="AC187" s="58"/>
      <c r="AD187" s="58"/>
    </row>
    <row r="188" spans="2:30" ht="13.5" customHeight="1">
      <c r="B188" s="31"/>
      <c r="C188" s="32"/>
      <c r="D188" s="32"/>
      <c r="E188" s="33"/>
      <c r="F188" s="34"/>
      <c r="G188" s="90"/>
      <c r="H188" s="56"/>
      <c r="J188" s="55"/>
      <c r="O188" s="56"/>
      <c r="P188" s="57"/>
      <c r="Q188" s="56"/>
      <c r="R188" s="56"/>
      <c r="S188" s="56"/>
      <c r="T188" s="56"/>
      <c r="U188" s="56"/>
      <c r="V188" s="56"/>
      <c r="W188" s="57"/>
      <c r="X188" s="58"/>
      <c r="Y188" s="58"/>
      <c r="Z188" s="58"/>
      <c r="AB188" s="58"/>
      <c r="AC188" s="58"/>
      <c r="AD188" s="58"/>
    </row>
    <row r="189" spans="2:30" ht="13.5" customHeight="1">
      <c r="B189" s="31"/>
      <c r="C189" s="32"/>
      <c r="D189" s="32"/>
      <c r="E189" s="33"/>
      <c r="F189" s="34"/>
      <c r="G189" s="90"/>
      <c r="H189" s="56"/>
      <c r="J189" s="55"/>
      <c r="O189" s="56"/>
      <c r="P189" s="57"/>
      <c r="Q189" s="56"/>
      <c r="R189" s="56"/>
      <c r="S189" s="56"/>
      <c r="T189" s="56"/>
      <c r="U189" s="56"/>
      <c r="V189" s="56"/>
      <c r="W189" s="57"/>
      <c r="X189" s="58"/>
      <c r="Y189" s="58"/>
      <c r="Z189" s="58"/>
      <c r="AB189" s="58"/>
      <c r="AC189" s="58"/>
      <c r="AD189" s="58"/>
    </row>
    <row r="190" spans="2:30" ht="13.5" customHeight="1">
      <c r="B190" s="31"/>
      <c r="C190" s="32"/>
      <c r="D190" s="32"/>
      <c r="E190" s="33"/>
      <c r="F190" s="34"/>
      <c r="G190" s="90"/>
      <c r="H190" s="56"/>
      <c r="J190" s="55"/>
      <c r="O190" s="56"/>
      <c r="P190" s="57"/>
      <c r="Q190" s="56"/>
      <c r="R190" s="56"/>
      <c r="S190" s="56"/>
      <c r="T190" s="56"/>
      <c r="U190" s="56"/>
      <c r="V190" s="56"/>
      <c r="W190" s="57"/>
      <c r="X190" s="58"/>
      <c r="Y190" s="58"/>
      <c r="Z190" s="58"/>
      <c r="AB190" s="58"/>
      <c r="AC190" s="58"/>
      <c r="AD190" s="58"/>
    </row>
    <row r="191" spans="2:30" ht="13.5" customHeight="1">
      <c r="B191" s="31"/>
      <c r="C191" s="32"/>
      <c r="D191" s="32"/>
      <c r="E191" s="33"/>
      <c r="F191" s="34"/>
      <c r="G191" s="90"/>
      <c r="H191" s="56"/>
      <c r="J191" s="55"/>
      <c r="O191" s="56"/>
      <c r="P191" s="57"/>
      <c r="Q191" s="56"/>
      <c r="R191" s="56"/>
      <c r="S191" s="56"/>
      <c r="T191" s="56"/>
      <c r="U191" s="56"/>
      <c r="V191" s="56"/>
      <c r="W191" s="57"/>
      <c r="X191" s="58"/>
      <c r="Y191" s="58"/>
      <c r="Z191" s="58"/>
      <c r="AB191" s="58"/>
      <c r="AC191" s="58"/>
      <c r="AD191" s="58"/>
    </row>
    <row r="192" spans="2:30" ht="13.5" customHeight="1">
      <c r="B192" s="31"/>
      <c r="C192" s="32"/>
      <c r="D192" s="32"/>
      <c r="E192" s="33"/>
      <c r="F192" s="34"/>
      <c r="G192" s="90"/>
      <c r="H192" s="56"/>
      <c r="J192" s="55"/>
      <c r="O192" s="56"/>
      <c r="P192" s="57"/>
      <c r="Q192" s="56"/>
      <c r="R192" s="56"/>
      <c r="S192" s="56"/>
      <c r="T192" s="56"/>
      <c r="U192" s="56"/>
      <c r="V192" s="56"/>
      <c r="W192" s="57"/>
      <c r="X192" s="58"/>
      <c r="Y192" s="58"/>
      <c r="Z192" s="58"/>
      <c r="AB192" s="58"/>
      <c r="AC192" s="58"/>
      <c r="AD192" s="58"/>
    </row>
    <row r="193" spans="2:35" ht="13.5" customHeight="1">
      <c r="B193" s="31"/>
      <c r="C193" s="32"/>
      <c r="D193" s="32"/>
      <c r="E193" s="33"/>
      <c r="F193" s="34"/>
      <c r="G193" s="90"/>
      <c r="H193" s="56"/>
      <c r="J193" s="55"/>
      <c r="O193" s="56"/>
      <c r="P193" s="57"/>
      <c r="Q193" s="56"/>
      <c r="R193" s="56"/>
      <c r="S193" s="56"/>
      <c r="T193" s="56"/>
      <c r="U193" s="56"/>
      <c r="V193" s="56"/>
      <c r="W193" s="57"/>
      <c r="X193" s="58"/>
      <c r="Y193" s="58"/>
      <c r="Z193" s="58"/>
      <c r="AB193" s="58"/>
      <c r="AC193" s="58"/>
      <c r="AD193" s="58"/>
      <c r="AE193" s="40">
        <f>SUMIF(D$7:D$66,'Clasificacion por Clubs'!C28,A$7:A$66)</f>
        <v>0</v>
      </c>
      <c r="AF193" s="40" t="e">
        <f>SUMIF(#REF!,'Clasificacion por Clubs'!C28,#REF!)</f>
        <v>#REF!</v>
      </c>
      <c r="AG193" s="42">
        <f>SUMIF(D$87:D$116,'Clasificacion por Clubs'!C28,A$87:A$116)</f>
        <v>0</v>
      </c>
      <c r="AH193" s="40" t="e">
        <f>SUMIF(#REF!,'Clasificacion por Clubs'!C28,#REF!)</f>
        <v>#REF!</v>
      </c>
      <c r="AI193" s="40">
        <f>SUMIF(D$148:D$164,'Clasificacion por Clubs'!C28,A$148:A$164)</f>
        <v>0</v>
      </c>
    </row>
    <row r="194" spans="2:35" ht="13.5" customHeight="1">
      <c r="B194" s="31"/>
      <c r="C194" s="32"/>
      <c r="D194" s="32"/>
      <c r="E194" s="33"/>
      <c r="F194" s="34"/>
      <c r="G194" s="90"/>
      <c r="H194" s="56"/>
      <c r="J194" s="55"/>
      <c r="O194" s="56"/>
      <c r="P194" s="57"/>
      <c r="Q194" s="56"/>
      <c r="R194" s="56"/>
      <c r="S194" s="56"/>
      <c r="T194" s="56"/>
      <c r="U194" s="56"/>
      <c r="V194" s="56"/>
      <c r="W194" s="57"/>
      <c r="X194" s="58"/>
      <c r="Y194" s="58"/>
      <c r="Z194" s="58"/>
      <c r="AB194" s="58"/>
      <c r="AC194" s="58"/>
      <c r="AD194" s="58"/>
      <c r="AE194" s="40">
        <f>SUMIF(D$7:D$66,'Clasificacion por Clubs'!C29,A$7:A$66)</f>
        <v>0</v>
      </c>
      <c r="AF194" s="40" t="e">
        <f>SUMIF(#REF!,'Clasificacion por Clubs'!C29,#REF!)</f>
        <v>#REF!</v>
      </c>
      <c r="AG194" s="42">
        <f>SUMIF(D$87:D$116,'Clasificacion por Clubs'!C29,A$87:A$116)</f>
        <v>0</v>
      </c>
      <c r="AH194" s="40" t="e">
        <f>SUMIF(#REF!,'Clasificacion por Clubs'!C29,#REF!)</f>
        <v>#REF!</v>
      </c>
      <c r="AI194" s="40">
        <f>SUMIF(D$148:D$164,'Clasificacion por Clubs'!C29,A$148:A$164)</f>
        <v>0</v>
      </c>
    </row>
    <row r="195" spans="2:35" ht="13.5" customHeight="1">
      <c r="B195" s="31"/>
      <c r="C195" s="32"/>
      <c r="D195" s="32"/>
      <c r="E195" s="33"/>
      <c r="F195" s="34"/>
      <c r="G195" s="90"/>
      <c r="H195" s="56"/>
      <c r="J195" s="55"/>
      <c r="O195" s="56"/>
      <c r="P195" s="57"/>
      <c r="Q195" s="56"/>
      <c r="R195" s="56"/>
      <c r="S195" s="56"/>
      <c r="T195" s="56"/>
      <c r="U195" s="56"/>
      <c r="V195" s="56"/>
      <c r="W195" s="57"/>
      <c r="X195" s="58"/>
      <c r="Y195" s="58"/>
      <c r="Z195" s="58"/>
      <c r="AB195" s="58"/>
      <c r="AC195" s="58"/>
      <c r="AD195" s="58"/>
      <c r="AE195" s="40">
        <f>SUMIF(D$7:D$66,'Clasificacion por Clubs'!C30,A$7:A$66)</f>
        <v>0</v>
      </c>
      <c r="AF195" s="40" t="e">
        <f>SUMIF(#REF!,'Clasificacion por Clubs'!C30,#REF!)</f>
        <v>#REF!</v>
      </c>
      <c r="AG195" s="42">
        <f>SUMIF(D$87:D$116,'Clasificacion por Clubs'!C30,A$87:A$116)</f>
        <v>0</v>
      </c>
      <c r="AH195" s="40" t="e">
        <f>SUMIF(#REF!,'Clasificacion por Clubs'!C30,#REF!)</f>
        <v>#REF!</v>
      </c>
      <c r="AI195" s="40">
        <f>SUMIF(D$148:D$164,'Clasificacion por Clubs'!C30,A$148:A$164)</f>
        <v>0</v>
      </c>
    </row>
    <row r="196" spans="2:35" ht="13.5" customHeight="1">
      <c r="B196" s="31"/>
      <c r="C196" s="32"/>
      <c r="D196" s="32"/>
      <c r="E196" s="33"/>
      <c r="F196" s="34"/>
      <c r="G196" s="90"/>
      <c r="H196" s="56"/>
      <c r="J196" s="55"/>
      <c r="O196" s="56"/>
      <c r="P196" s="57"/>
      <c r="Q196" s="56"/>
      <c r="R196" s="56"/>
      <c r="S196" s="56"/>
      <c r="T196" s="56"/>
      <c r="U196" s="56"/>
      <c r="V196" s="56"/>
      <c r="W196" s="57"/>
      <c r="X196" s="58"/>
      <c r="Y196" s="58"/>
      <c r="Z196" s="58"/>
      <c r="AB196" s="58"/>
      <c r="AC196" s="58"/>
      <c r="AD196" s="58"/>
      <c r="AE196" s="40">
        <f>SUMIF(D$7:D$66,'Clasificacion por Clubs'!C31,A$7:A$66)</f>
        <v>0</v>
      </c>
      <c r="AF196" s="40" t="e">
        <f>SUMIF(#REF!,'Clasificacion por Clubs'!C31,#REF!)</f>
        <v>#REF!</v>
      </c>
      <c r="AG196" s="42">
        <f>SUMIF(D$87:D$116,'Clasificacion por Clubs'!C31,A$87:A$116)</f>
        <v>0</v>
      </c>
      <c r="AH196" s="40" t="e">
        <f>SUMIF(#REF!,'Clasificacion por Clubs'!C31,#REF!)</f>
        <v>#REF!</v>
      </c>
      <c r="AI196" s="40">
        <f>SUMIF(D$148:D$164,'Clasificacion por Clubs'!C31,A$148:A$164)</f>
        <v>0</v>
      </c>
    </row>
    <row r="197" spans="2:35" ht="13.5" customHeight="1">
      <c r="B197" s="31"/>
      <c r="C197" s="32"/>
      <c r="D197" s="32"/>
      <c r="E197" s="33"/>
      <c r="F197" s="34"/>
      <c r="G197" s="90"/>
      <c r="H197" s="56"/>
      <c r="J197" s="55"/>
      <c r="O197" s="56"/>
      <c r="P197" s="57"/>
      <c r="Q197" s="56"/>
      <c r="R197" s="56"/>
      <c r="S197" s="56"/>
      <c r="T197" s="56"/>
      <c r="U197" s="56"/>
      <c r="V197" s="56"/>
      <c r="W197" s="57"/>
      <c r="X197" s="58"/>
      <c r="Y197" s="58"/>
      <c r="Z197" s="58"/>
      <c r="AB197" s="58"/>
      <c r="AC197" s="58"/>
      <c r="AD197" s="58"/>
      <c r="AE197" s="40">
        <f>SUMIF(D$7:D$66,'Clasificacion por Clubs'!C32,A$7:A$66)</f>
        <v>0</v>
      </c>
      <c r="AF197" s="40" t="e">
        <f>SUMIF(#REF!,'Clasificacion por Clubs'!C32,#REF!)</f>
        <v>#REF!</v>
      </c>
      <c r="AG197" s="42">
        <f>SUMIF(D$87:D$116,'Clasificacion por Clubs'!C32,A$87:A$116)</f>
        <v>0</v>
      </c>
      <c r="AH197" s="40" t="e">
        <f>SUMIF(#REF!,'Clasificacion por Clubs'!C32,#REF!)</f>
        <v>#REF!</v>
      </c>
      <c r="AI197" s="40">
        <f>SUMIF(D$148:D$164,'Clasificacion por Clubs'!C32,A$148:A$164)</f>
        <v>0</v>
      </c>
    </row>
    <row r="198" spans="2:35" ht="13.5" customHeight="1">
      <c r="B198" s="31"/>
      <c r="C198" s="32"/>
      <c r="D198" s="32"/>
      <c r="E198" s="33"/>
      <c r="F198" s="34"/>
      <c r="G198" s="90"/>
      <c r="H198" s="56"/>
      <c r="J198" s="55"/>
      <c r="O198" s="56"/>
      <c r="P198" s="57"/>
      <c r="Q198" s="56"/>
      <c r="R198" s="56"/>
      <c r="S198" s="56"/>
      <c r="T198" s="56"/>
      <c r="U198" s="56"/>
      <c r="V198" s="56"/>
      <c r="W198" s="57"/>
      <c r="X198" s="58"/>
      <c r="Y198" s="58"/>
      <c r="Z198" s="58"/>
      <c r="AB198" s="58"/>
      <c r="AC198" s="58"/>
      <c r="AD198" s="58"/>
      <c r="AE198" s="40">
        <f>SUMIF(D$7:D$66,'Clasificacion por Clubs'!C33,A$7:A$66)</f>
        <v>0</v>
      </c>
      <c r="AF198" s="40" t="e">
        <f>SUMIF(#REF!,'Clasificacion por Clubs'!C33,#REF!)</f>
        <v>#REF!</v>
      </c>
      <c r="AG198" s="42">
        <f>SUMIF(D$87:D$116,'Clasificacion por Clubs'!C33,A$87:A$116)</f>
        <v>0</v>
      </c>
      <c r="AH198" s="40" t="e">
        <f>SUMIF(#REF!,'Clasificacion por Clubs'!C33,#REF!)</f>
        <v>#REF!</v>
      </c>
      <c r="AI198" s="40">
        <f>SUMIF(D$148:D$164,'Clasificacion por Clubs'!C33,A$148:A$164)</f>
        <v>0</v>
      </c>
    </row>
    <row r="199" spans="2:35" ht="13.5" customHeight="1">
      <c r="B199" s="31"/>
      <c r="C199" s="32"/>
      <c r="D199" s="32"/>
      <c r="E199" s="33"/>
      <c r="F199" s="34"/>
      <c r="G199" s="90"/>
      <c r="H199" s="56"/>
      <c r="J199" s="55"/>
      <c r="O199" s="56"/>
      <c r="P199" s="57"/>
      <c r="Q199" s="56"/>
      <c r="R199" s="56"/>
      <c r="S199" s="56"/>
      <c r="T199" s="56"/>
      <c r="U199" s="56"/>
      <c r="V199" s="56"/>
      <c r="W199" s="57"/>
      <c r="X199" s="58"/>
      <c r="Y199" s="58"/>
      <c r="Z199" s="58"/>
      <c r="AB199" s="58"/>
      <c r="AC199" s="58"/>
      <c r="AD199" s="58"/>
      <c r="AE199" s="40">
        <f>SUMIF(D$7:D$66,'Clasificacion por Clubs'!C34,A$7:A$66)</f>
        <v>0</v>
      </c>
      <c r="AF199" s="40" t="e">
        <f>SUMIF(#REF!,'Clasificacion por Clubs'!C34,#REF!)</f>
        <v>#REF!</v>
      </c>
      <c r="AG199" s="42">
        <f>SUMIF(D$87:D$116,'Clasificacion por Clubs'!C34,A$87:A$116)</f>
        <v>0</v>
      </c>
      <c r="AH199" s="40" t="e">
        <f>SUMIF(#REF!,'Clasificacion por Clubs'!C34,#REF!)</f>
        <v>#REF!</v>
      </c>
      <c r="AI199" s="40">
        <f>SUMIF(D$148:D$164,'Clasificacion por Clubs'!C34,A$148:A$164)</f>
        <v>0</v>
      </c>
    </row>
    <row r="200" spans="2:35" ht="13.5" customHeight="1">
      <c r="B200" s="31"/>
      <c r="C200" s="32"/>
      <c r="D200" s="32"/>
      <c r="E200" s="33"/>
      <c r="F200" s="34"/>
      <c r="G200" s="90"/>
      <c r="H200" s="56"/>
      <c r="J200" s="55"/>
      <c r="O200" s="56"/>
      <c r="P200" s="57"/>
      <c r="Q200" s="56"/>
      <c r="R200" s="56"/>
      <c r="S200" s="56"/>
      <c r="T200" s="56"/>
      <c r="U200" s="56"/>
      <c r="V200" s="56"/>
      <c r="W200" s="57"/>
      <c r="X200" s="58"/>
      <c r="Y200" s="58"/>
      <c r="Z200" s="58"/>
      <c r="AB200" s="58"/>
      <c r="AC200" s="58"/>
      <c r="AD200" s="58"/>
      <c r="AE200" s="40">
        <f>SUMIF(D$7:D$66,'Clasificacion por Clubs'!C35,A$7:A$66)</f>
        <v>0</v>
      </c>
      <c r="AF200" s="40" t="e">
        <f>SUMIF(#REF!,'Clasificacion por Clubs'!C35,#REF!)</f>
        <v>#REF!</v>
      </c>
      <c r="AG200" s="42">
        <f>SUMIF(D$87:D$116,'Clasificacion por Clubs'!C35,A$87:A$116)</f>
        <v>0</v>
      </c>
      <c r="AH200" s="40" t="e">
        <f>SUMIF(#REF!,'Clasificacion por Clubs'!C35,#REF!)</f>
        <v>#REF!</v>
      </c>
      <c r="AI200" s="40">
        <f>SUMIF(D$148:D$164,'Clasificacion por Clubs'!C35,A$148:A$164)</f>
        <v>0</v>
      </c>
    </row>
    <row r="201" spans="2:35" ht="13.5" customHeight="1">
      <c r="B201" s="31"/>
      <c r="C201" s="32"/>
      <c r="D201" s="32"/>
      <c r="E201" s="33"/>
      <c r="F201" s="34"/>
      <c r="G201" s="90"/>
      <c r="H201" s="56"/>
      <c r="J201" s="55"/>
      <c r="O201" s="56"/>
      <c r="P201" s="57"/>
      <c r="Q201" s="56"/>
      <c r="R201" s="56"/>
      <c r="S201" s="56"/>
      <c r="T201" s="56"/>
      <c r="U201" s="56"/>
      <c r="V201" s="56"/>
      <c r="W201" s="57"/>
      <c r="X201" s="58"/>
      <c r="Y201" s="58"/>
      <c r="Z201" s="58"/>
      <c r="AB201" s="58"/>
      <c r="AC201" s="58"/>
      <c r="AD201" s="58"/>
      <c r="AE201" s="40">
        <f>SUMIF(D$7:D$66,'Clasificacion por Clubs'!C36,A$7:A$66)</f>
        <v>0</v>
      </c>
      <c r="AF201" s="40" t="e">
        <f>SUMIF(#REF!,'Clasificacion por Clubs'!C36,#REF!)</f>
        <v>#REF!</v>
      </c>
      <c r="AG201" s="42">
        <f>SUMIF(D$87:D$116,'Clasificacion por Clubs'!C36,A$87:A$116)</f>
        <v>0</v>
      </c>
      <c r="AH201" s="40" t="e">
        <f>SUMIF(#REF!,'Clasificacion por Clubs'!C36,#REF!)</f>
        <v>#REF!</v>
      </c>
      <c r="AI201" s="40">
        <f>SUMIF(D$148:D$164,'Clasificacion por Clubs'!C36,A$148:A$164)</f>
        <v>0</v>
      </c>
    </row>
    <row r="202" spans="2:35" ht="13.5" customHeight="1">
      <c r="B202" s="31"/>
      <c r="C202" s="32"/>
      <c r="D202" s="32"/>
      <c r="E202" s="33"/>
      <c r="F202" s="34"/>
      <c r="G202" s="90"/>
      <c r="H202" s="56"/>
      <c r="J202" s="55"/>
      <c r="O202" s="56"/>
      <c r="P202" s="57"/>
      <c r="Q202" s="56"/>
      <c r="R202" s="56"/>
      <c r="S202" s="56"/>
      <c r="T202" s="56"/>
      <c r="U202" s="56"/>
      <c r="V202" s="56"/>
      <c r="W202" s="57"/>
      <c r="X202" s="58"/>
      <c r="Y202" s="58"/>
      <c r="Z202" s="58"/>
      <c r="AB202" s="58"/>
      <c r="AC202" s="58"/>
      <c r="AD202" s="58"/>
      <c r="AE202" s="40">
        <f>SUMIF(D$7:D$66,'Clasificacion por Clubs'!C37,A$7:A$66)</f>
        <v>0</v>
      </c>
      <c r="AF202" s="40" t="e">
        <f>SUMIF(#REF!,'Clasificacion por Clubs'!C37,#REF!)</f>
        <v>#REF!</v>
      </c>
      <c r="AG202" s="42">
        <f>SUMIF(D$87:D$116,'Clasificacion por Clubs'!C37,A$87:A$116)</f>
        <v>0</v>
      </c>
      <c r="AH202" s="40" t="e">
        <f>SUMIF(#REF!,'Clasificacion por Clubs'!C37,#REF!)</f>
        <v>#REF!</v>
      </c>
      <c r="AI202" s="40">
        <f>SUMIF(D$148:D$164,'Clasificacion por Clubs'!C37,A$148:A$164)</f>
        <v>0</v>
      </c>
    </row>
    <row r="203" spans="2:35" ht="13.5" customHeight="1">
      <c r="B203" s="31"/>
      <c r="C203" s="32"/>
      <c r="D203" s="32"/>
      <c r="E203" s="33"/>
      <c r="F203" s="34"/>
      <c r="G203" s="90"/>
      <c r="H203" s="56"/>
      <c r="J203" s="55"/>
      <c r="O203" s="56"/>
      <c r="P203" s="57"/>
      <c r="Q203" s="56"/>
      <c r="R203" s="56"/>
      <c r="S203" s="56"/>
      <c r="T203" s="56"/>
      <c r="U203" s="56"/>
      <c r="V203" s="56"/>
      <c r="W203" s="57"/>
      <c r="X203" s="58"/>
      <c r="Y203" s="58"/>
      <c r="Z203" s="58"/>
      <c r="AB203" s="58"/>
      <c r="AC203" s="58"/>
      <c r="AD203" s="58"/>
      <c r="AE203" s="40">
        <f>SUMIF(D$7:D$66,'Clasificacion por Clubs'!C38,A$7:A$66)</f>
        <v>0</v>
      </c>
      <c r="AF203" s="40" t="e">
        <f>SUMIF(#REF!,'Clasificacion por Clubs'!C38,#REF!)</f>
        <v>#REF!</v>
      </c>
      <c r="AG203" s="42">
        <f>SUMIF(D$87:D$116,'Clasificacion por Clubs'!C38,A$87:A$116)</f>
        <v>0</v>
      </c>
      <c r="AH203" s="40" t="e">
        <f>SUMIF(#REF!,'Clasificacion por Clubs'!C38,#REF!)</f>
        <v>#REF!</v>
      </c>
      <c r="AI203" s="40">
        <f>SUMIF(D$148:D$164,'Clasificacion por Clubs'!C38,A$148:A$164)</f>
        <v>0</v>
      </c>
    </row>
    <row r="204" spans="2:35" ht="13.5" customHeight="1">
      <c r="B204" s="31"/>
      <c r="C204" s="32"/>
      <c r="D204" s="32"/>
      <c r="E204" s="33"/>
      <c r="F204" s="34"/>
      <c r="G204" s="90"/>
      <c r="H204" s="56"/>
      <c r="J204" s="55"/>
      <c r="O204" s="56"/>
      <c r="P204" s="57"/>
      <c r="Q204" s="56"/>
      <c r="R204" s="56"/>
      <c r="S204" s="56"/>
      <c r="T204" s="56"/>
      <c r="U204" s="56"/>
      <c r="V204" s="56"/>
      <c r="W204" s="57"/>
      <c r="X204" s="58"/>
      <c r="Y204" s="58"/>
      <c r="Z204" s="58"/>
      <c r="AB204" s="58"/>
      <c r="AC204" s="58"/>
      <c r="AD204" s="58"/>
      <c r="AE204" s="40">
        <f>SUMIF(D$7:D$66,'Clasificacion por Clubs'!C39,A$7:A$66)</f>
        <v>0</v>
      </c>
      <c r="AF204" s="40" t="e">
        <f>SUMIF(#REF!,'Clasificacion por Clubs'!C39,#REF!)</f>
        <v>#REF!</v>
      </c>
      <c r="AG204" s="42">
        <f>SUMIF(D$87:D$116,'Clasificacion por Clubs'!C39,A$87:A$116)</f>
        <v>0</v>
      </c>
      <c r="AH204" s="40" t="e">
        <f>SUMIF(#REF!,'Clasificacion por Clubs'!C39,#REF!)</f>
        <v>#REF!</v>
      </c>
      <c r="AI204" s="40">
        <f>SUMIF(D$148:D$164,'Clasificacion por Clubs'!C39,A$148:A$164)</f>
        <v>0</v>
      </c>
    </row>
    <row r="205" spans="2:35" ht="13.5" customHeight="1">
      <c r="B205" s="31"/>
      <c r="C205" s="32"/>
      <c r="D205" s="32"/>
      <c r="E205" s="33"/>
      <c r="F205" s="34"/>
      <c r="G205" s="90"/>
      <c r="H205" s="56"/>
      <c r="J205" s="55"/>
      <c r="O205" s="56"/>
      <c r="P205" s="57"/>
      <c r="Q205" s="56"/>
      <c r="R205" s="56"/>
      <c r="S205" s="56"/>
      <c r="T205" s="56"/>
      <c r="U205" s="56"/>
      <c r="V205" s="56"/>
      <c r="W205" s="57"/>
      <c r="X205" s="58"/>
      <c r="Y205" s="58"/>
      <c r="Z205" s="58"/>
      <c r="AB205" s="58"/>
      <c r="AC205" s="58"/>
      <c r="AD205" s="58"/>
      <c r="AE205" s="40">
        <f>SUMIF(D$7:D$66,'Clasificacion por Clubs'!C40,A$7:A$66)</f>
        <v>0</v>
      </c>
      <c r="AF205" s="40" t="e">
        <f>SUMIF(#REF!,'Clasificacion por Clubs'!C40,#REF!)</f>
        <v>#REF!</v>
      </c>
      <c r="AG205" s="42">
        <f>SUMIF(D$87:D$116,'Clasificacion por Clubs'!C40,A$87:A$116)</f>
        <v>0</v>
      </c>
      <c r="AH205" s="40" t="e">
        <f>SUMIF(#REF!,'Clasificacion por Clubs'!C40,#REF!)</f>
        <v>#REF!</v>
      </c>
      <c r="AI205" s="40">
        <f>SUMIF(D$148:D$164,'Clasificacion por Clubs'!C40,A$148:A$164)</f>
        <v>0</v>
      </c>
    </row>
    <row r="206" spans="2:35" ht="13.5" customHeight="1">
      <c r="B206" s="31"/>
      <c r="C206" s="32"/>
      <c r="D206" s="32"/>
      <c r="E206" s="33"/>
      <c r="F206" s="34"/>
      <c r="G206" s="90"/>
      <c r="H206" s="56"/>
      <c r="J206" s="55"/>
      <c r="O206" s="56"/>
      <c r="P206" s="57"/>
      <c r="Q206" s="56"/>
      <c r="R206" s="56"/>
      <c r="S206" s="56"/>
      <c r="T206" s="56"/>
      <c r="U206" s="56"/>
      <c r="V206" s="56"/>
      <c r="W206" s="57"/>
      <c r="X206" s="58"/>
      <c r="Y206" s="58"/>
      <c r="Z206" s="58"/>
      <c r="AB206" s="58"/>
      <c r="AC206" s="58"/>
      <c r="AD206" s="58"/>
      <c r="AE206" s="40">
        <f>SUMIF(D$7:D$66,'Clasificacion por Clubs'!C41,A$7:A$66)</f>
        <v>0</v>
      </c>
      <c r="AF206" s="40" t="e">
        <f>SUMIF(#REF!,'Clasificacion por Clubs'!C41,#REF!)</f>
        <v>#REF!</v>
      </c>
      <c r="AG206" s="42">
        <f>SUMIF(D$87:D$116,'Clasificacion por Clubs'!C41,A$87:A$116)</f>
        <v>0</v>
      </c>
      <c r="AH206" s="40" t="e">
        <f>SUMIF(#REF!,'Clasificacion por Clubs'!C41,#REF!)</f>
        <v>#REF!</v>
      </c>
      <c r="AI206" s="40">
        <f>SUMIF(D$148:D$164,'Clasificacion por Clubs'!C41,A$148:A$164)</f>
        <v>0</v>
      </c>
    </row>
    <row r="207" spans="2:35" ht="13.5" customHeight="1">
      <c r="B207" s="31"/>
      <c r="C207" s="32"/>
      <c r="D207" s="32"/>
      <c r="E207" s="33"/>
      <c r="F207" s="34"/>
      <c r="G207" s="90"/>
      <c r="H207" s="56"/>
      <c r="J207" s="55"/>
      <c r="O207" s="56"/>
      <c r="P207" s="57"/>
      <c r="Q207" s="56"/>
      <c r="R207" s="56"/>
      <c r="S207" s="56"/>
      <c r="T207" s="56"/>
      <c r="U207" s="56"/>
      <c r="V207" s="56"/>
      <c r="W207" s="57"/>
      <c r="X207" s="58"/>
      <c r="Y207" s="58"/>
      <c r="Z207" s="58"/>
      <c r="AB207" s="58"/>
      <c r="AC207" s="58"/>
      <c r="AD207" s="58"/>
      <c r="AE207" s="40">
        <f>SUMIF(D$7:D$66,'Clasificacion por Clubs'!C42,A$7:A$66)</f>
        <v>0</v>
      </c>
      <c r="AF207" s="40" t="e">
        <f>SUMIF(#REF!,'Clasificacion por Clubs'!C42,#REF!)</f>
        <v>#REF!</v>
      </c>
      <c r="AG207" s="42">
        <f>SUMIF(D$87:D$116,'Clasificacion por Clubs'!C42,A$87:A$116)</f>
        <v>0</v>
      </c>
      <c r="AH207" s="40" t="e">
        <f>SUMIF(#REF!,'Clasificacion por Clubs'!C42,#REF!)</f>
        <v>#REF!</v>
      </c>
      <c r="AI207" s="40">
        <f>SUMIF(D$148:D$164,'Clasificacion por Clubs'!C42,A$148:A$164)</f>
        <v>0</v>
      </c>
    </row>
    <row r="208" spans="2:35" ht="13.5" customHeight="1">
      <c r="B208" s="31"/>
      <c r="C208" s="32"/>
      <c r="D208" s="32"/>
      <c r="E208" s="33"/>
      <c r="F208" s="34"/>
      <c r="G208" s="90"/>
      <c r="H208" s="56"/>
      <c r="J208" s="55"/>
      <c r="O208" s="56"/>
      <c r="P208" s="57"/>
      <c r="Q208" s="56"/>
      <c r="R208" s="56"/>
      <c r="S208" s="56"/>
      <c r="T208" s="56"/>
      <c r="U208" s="56"/>
      <c r="V208" s="56"/>
      <c r="W208" s="57"/>
      <c r="X208" s="58"/>
      <c r="Y208" s="58"/>
      <c r="Z208" s="58"/>
      <c r="AB208" s="58"/>
      <c r="AC208" s="58"/>
      <c r="AD208" s="58"/>
      <c r="AE208" s="40">
        <f>SUMIF(D$7:D$66,'Clasificacion por Clubs'!C43,A$7:A$66)</f>
        <v>0</v>
      </c>
      <c r="AF208" s="40" t="e">
        <f>SUMIF(#REF!,'Clasificacion por Clubs'!C43,#REF!)</f>
        <v>#REF!</v>
      </c>
      <c r="AG208" s="42">
        <f>SUMIF(D$87:D$116,'Clasificacion por Clubs'!C43,A$87:A$116)</f>
        <v>0</v>
      </c>
      <c r="AH208" s="40" t="e">
        <f>SUMIF(#REF!,'Clasificacion por Clubs'!C43,#REF!)</f>
        <v>#REF!</v>
      </c>
      <c r="AI208" s="40">
        <f>SUMIF(D$148:D$164,'Clasificacion por Clubs'!C43,A$148:A$164)</f>
        <v>0</v>
      </c>
    </row>
    <row r="209" spans="2:35" ht="13.5" customHeight="1">
      <c r="B209" s="31"/>
      <c r="C209" s="32"/>
      <c r="D209" s="32"/>
      <c r="E209" s="33"/>
      <c r="F209" s="34"/>
      <c r="G209" s="90"/>
      <c r="H209" s="56"/>
      <c r="J209" s="55"/>
      <c r="O209" s="56"/>
      <c r="P209" s="57"/>
      <c r="Q209" s="56"/>
      <c r="R209" s="56"/>
      <c r="S209" s="56"/>
      <c r="T209" s="56"/>
      <c r="U209" s="56"/>
      <c r="V209" s="56"/>
      <c r="W209" s="57"/>
      <c r="X209" s="58"/>
      <c r="Y209" s="58"/>
      <c r="Z209" s="58"/>
      <c r="AB209" s="58"/>
      <c r="AC209" s="58"/>
      <c r="AD209" s="58"/>
      <c r="AE209" s="40">
        <f>SUMIF(D$7:D$66,'Clasificacion por Clubs'!C44,A$7:A$66)</f>
        <v>0</v>
      </c>
      <c r="AF209" s="40" t="e">
        <f>SUMIF(#REF!,'Clasificacion por Clubs'!C44,#REF!)</f>
        <v>#REF!</v>
      </c>
      <c r="AG209" s="42">
        <f>SUMIF(D$87:D$116,'Clasificacion por Clubs'!C44,A$87:A$116)</f>
        <v>0</v>
      </c>
      <c r="AH209" s="40" t="e">
        <f>SUMIF(#REF!,'Clasificacion por Clubs'!C44,#REF!)</f>
        <v>#REF!</v>
      </c>
      <c r="AI209" s="40">
        <f>SUMIF(D$148:D$164,'Clasificacion por Clubs'!C44,A$148:A$164)</f>
        <v>0</v>
      </c>
    </row>
    <row r="210" spans="2:35" ht="13.5" customHeight="1">
      <c r="B210" s="31"/>
      <c r="C210" s="32"/>
      <c r="D210" s="32"/>
      <c r="E210" s="33"/>
      <c r="F210" s="34"/>
      <c r="G210" s="90"/>
      <c r="H210" s="56"/>
      <c r="J210" s="55"/>
      <c r="O210" s="56"/>
      <c r="P210" s="57"/>
      <c r="Q210" s="56"/>
      <c r="R210" s="56"/>
      <c r="S210" s="56"/>
      <c r="T210" s="56"/>
      <c r="U210" s="56"/>
      <c r="V210" s="56"/>
      <c r="W210" s="57"/>
      <c r="X210" s="58"/>
      <c r="Y210" s="58"/>
      <c r="Z210" s="58"/>
      <c r="AB210" s="58"/>
      <c r="AC210" s="58"/>
      <c r="AD210" s="58"/>
      <c r="AE210" s="40">
        <f>SUMIF(D$7:D$66,'Clasificacion por Clubs'!C45,A$7:A$66)</f>
        <v>0</v>
      </c>
      <c r="AF210" s="40" t="e">
        <f>SUMIF(#REF!,'Clasificacion por Clubs'!C45,#REF!)</f>
        <v>#REF!</v>
      </c>
      <c r="AG210" s="42">
        <f>SUMIF(D$87:D$116,'Clasificacion por Clubs'!C45,A$87:A$116)</f>
        <v>0</v>
      </c>
      <c r="AH210" s="40" t="e">
        <f>SUMIF(#REF!,'Clasificacion por Clubs'!C45,#REF!)</f>
        <v>#REF!</v>
      </c>
      <c r="AI210" s="40">
        <f>SUMIF(D$148:D$164,'Clasificacion por Clubs'!C45,A$148:A$164)</f>
        <v>0</v>
      </c>
    </row>
    <row r="211" spans="2:35" ht="13.5" customHeight="1">
      <c r="B211" s="31"/>
      <c r="C211" s="32"/>
      <c r="D211" s="32"/>
      <c r="E211" s="33"/>
      <c r="F211" s="34"/>
      <c r="G211" s="90"/>
      <c r="H211" s="56"/>
      <c r="J211" s="55"/>
      <c r="O211" s="56"/>
      <c r="P211" s="57"/>
      <c r="Q211" s="56"/>
      <c r="R211" s="56"/>
      <c r="S211" s="56"/>
      <c r="T211" s="56"/>
      <c r="U211" s="56"/>
      <c r="V211" s="56"/>
      <c r="W211" s="57"/>
      <c r="X211" s="58"/>
      <c r="Y211" s="58"/>
      <c r="Z211" s="58"/>
      <c r="AB211" s="58"/>
      <c r="AC211" s="58"/>
      <c r="AD211" s="58"/>
      <c r="AE211" s="40">
        <f>SUMIF(D$7:D$66,'Clasificacion por Clubs'!C46,A$7:A$66)</f>
        <v>0</v>
      </c>
      <c r="AF211" s="40" t="e">
        <f>SUMIF(#REF!,'Clasificacion por Clubs'!C46,#REF!)</f>
        <v>#REF!</v>
      </c>
      <c r="AG211" s="42">
        <f>SUMIF(D$87:D$116,'Clasificacion por Clubs'!C46,A$87:A$116)</f>
        <v>0</v>
      </c>
      <c r="AH211" s="40" t="e">
        <f>SUMIF(#REF!,'Clasificacion por Clubs'!C46,#REF!)</f>
        <v>#REF!</v>
      </c>
      <c r="AI211" s="40">
        <f>SUMIF(D$148:D$164,'Clasificacion por Clubs'!C46,A$148:A$164)</f>
        <v>0</v>
      </c>
    </row>
    <row r="212" spans="2:35" ht="13.5" customHeight="1">
      <c r="B212" s="31"/>
      <c r="C212" s="32"/>
      <c r="D212" s="32"/>
      <c r="E212" s="33"/>
      <c r="F212" s="34"/>
      <c r="G212" s="90"/>
      <c r="H212" s="56"/>
      <c r="J212" s="55"/>
      <c r="O212" s="56"/>
      <c r="P212" s="57"/>
      <c r="Q212" s="56"/>
      <c r="R212" s="56"/>
      <c r="S212" s="56"/>
      <c r="T212" s="56"/>
      <c r="U212" s="56"/>
      <c r="V212" s="56"/>
      <c r="W212" s="57"/>
      <c r="X212" s="58"/>
      <c r="Y212" s="58"/>
      <c r="Z212" s="58"/>
      <c r="AB212" s="58"/>
      <c r="AC212" s="58"/>
      <c r="AD212" s="58"/>
      <c r="AE212" s="40">
        <f>SUMIF(D$7:D$66,'Clasificacion por Clubs'!C47,A$7:A$66)</f>
        <v>0</v>
      </c>
      <c r="AF212" s="40" t="e">
        <f>SUMIF(#REF!,'Clasificacion por Clubs'!C47,#REF!)</f>
        <v>#REF!</v>
      </c>
      <c r="AG212" s="42">
        <f>SUMIF(D$87:D$116,'Clasificacion por Clubs'!C47,A$87:A$116)</f>
        <v>0</v>
      </c>
      <c r="AH212" s="40" t="e">
        <f>SUMIF(#REF!,'Clasificacion por Clubs'!C47,#REF!)</f>
        <v>#REF!</v>
      </c>
      <c r="AI212" s="40">
        <f>SUMIF(D$148:D$164,'Clasificacion por Clubs'!C47,A$148:A$164)</f>
        <v>0</v>
      </c>
    </row>
    <row r="213" spans="2:30" ht="13.5" customHeight="1">
      <c r="B213" s="31"/>
      <c r="C213" s="32"/>
      <c r="D213" s="32"/>
      <c r="E213" s="33"/>
      <c r="F213" s="34"/>
      <c r="G213" s="90"/>
      <c r="H213" s="56"/>
      <c r="J213" s="55"/>
      <c r="O213" s="56"/>
      <c r="P213" s="57"/>
      <c r="Q213" s="56"/>
      <c r="R213" s="56"/>
      <c r="S213" s="56"/>
      <c r="T213" s="56"/>
      <c r="U213" s="56"/>
      <c r="V213" s="56"/>
      <c r="W213" s="57"/>
      <c r="X213" s="58"/>
      <c r="Y213" s="58"/>
      <c r="Z213" s="58"/>
      <c r="AB213" s="58"/>
      <c r="AC213" s="58"/>
      <c r="AD213" s="58"/>
    </row>
    <row r="214" spans="2:30" ht="13.5" customHeight="1">
      <c r="B214" s="31"/>
      <c r="C214" s="32"/>
      <c r="D214" s="32"/>
      <c r="E214" s="33"/>
      <c r="F214" s="34"/>
      <c r="G214" s="90"/>
      <c r="H214" s="56"/>
      <c r="J214" s="55"/>
      <c r="O214" s="56"/>
      <c r="P214" s="57"/>
      <c r="Q214" s="56"/>
      <c r="R214" s="56"/>
      <c r="S214" s="56"/>
      <c r="T214" s="56"/>
      <c r="U214" s="56"/>
      <c r="V214" s="56"/>
      <c r="W214" s="57"/>
      <c r="X214" s="58"/>
      <c r="Y214" s="58"/>
      <c r="Z214" s="58"/>
      <c r="AB214" s="58"/>
      <c r="AC214" s="58"/>
      <c r="AD214" s="58"/>
    </row>
    <row r="215" spans="2:30" ht="13.5" customHeight="1">
      <c r="B215" s="31"/>
      <c r="C215" s="32"/>
      <c r="D215" s="32"/>
      <c r="E215" s="33"/>
      <c r="F215" s="34"/>
      <c r="G215" s="90"/>
      <c r="H215" s="56"/>
      <c r="J215" s="55"/>
      <c r="O215" s="56"/>
      <c r="P215" s="57"/>
      <c r="Q215" s="56"/>
      <c r="R215" s="56"/>
      <c r="S215" s="56"/>
      <c r="T215" s="56"/>
      <c r="U215" s="56"/>
      <c r="V215" s="56"/>
      <c r="W215" s="57"/>
      <c r="X215" s="58"/>
      <c r="Y215" s="58"/>
      <c r="Z215" s="58"/>
      <c r="AB215" s="58"/>
      <c r="AC215" s="58"/>
      <c r="AD215" s="58"/>
    </row>
    <row r="216" spans="2:30" ht="13.5" customHeight="1">
      <c r="B216" s="31"/>
      <c r="C216" s="32"/>
      <c r="D216" s="32"/>
      <c r="E216" s="33"/>
      <c r="F216" s="34"/>
      <c r="G216" s="90"/>
      <c r="H216" s="56"/>
      <c r="J216" s="55"/>
      <c r="O216" s="56"/>
      <c r="P216" s="57"/>
      <c r="Q216" s="56"/>
      <c r="R216" s="56"/>
      <c r="S216" s="56"/>
      <c r="T216" s="56"/>
      <c r="U216" s="56"/>
      <c r="V216" s="56"/>
      <c r="W216" s="57"/>
      <c r="X216" s="58"/>
      <c r="Y216" s="58"/>
      <c r="Z216" s="58"/>
      <c r="AB216" s="58"/>
      <c r="AC216" s="58"/>
      <c r="AD216" s="58"/>
    </row>
    <row r="217" spans="2:34" ht="13.5" customHeight="1">
      <c r="B217" s="31"/>
      <c r="C217" s="32"/>
      <c r="D217" s="32"/>
      <c r="E217" s="33"/>
      <c r="F217" s="34"/>
      <c r="G217" s="90"/>
      <c r="H217" s="56"/>
      <c r="J217" s="55"/>
      <c r="O217" s="56"/>
      <c r="P217" s="57"/>
      <c r="Q217" s="56"/>
      <c r="R217" s="56"/>
      <c r="S217" s="56"/>
      <c r="T217" s="56"/>
      <c r="U217" s="56"/>
      <c r="V217" s="56"/>
      <c r="W217" s="57"/>
      <c r="X217" s="58"/>
      <c r="Y217" s="58"/>
      <c r="Z217" s="58"/>
      <c r="AB217" s="58"/>
      <c r="AC217" s="58"/>
      <c r="AD217" s="58"/>
      <c r="AE217" s="40">
        <f>SUMIF(D$69:D$75,'Clasificacion por Clubs'!C52,A$69:A$75)</f>
        <v>0</v>
      </c>
      <c r="AF217" s="40">
        <f>SUMIF(D$78:D$84,'Clasificacion por Clubs'!C52,A$78:A$84)</f>
        <v>0</v>
      </c>
      <c r="AG217" s="42">
        <f>SUMIF(D$119:D$128,'Clasificacion por Clubs'!C52,A$119:A$128)</f>
        <v>0</v>
      </c>
      <c r="AH217" s="40">
        <f>SUMIF(D$131:D$145,'Clasificacion por Clubs'!C52,A$131:A$145)</f>
        <v>0</v>
      </c>
    </row>
    <row r="218" spans="2:34" ht="13.5" customHeight="1">
      <c r="B218" s="31"/>
      <c r="C218" s="32"/>
      <c r="D218" s="32"/>
      <c r="E218" s="33"/>
      <c r="F218" s="34"/>
      <c r="G218" s="90"/>
      <c r="H218" s="56"/>
      <c r="J218" s="55"/>
      <c r="O218" s="56"/>
      <c r="P218" s="57"/>
      <c r="Q218" s="56"/>
      <c r="R218" s="56"/>
      <c r="S218" s="56"/>
      <c r="T218" s="56"/>
      <c r="U218" s="56"/>
      <c r="V218" s="56"/>
      <c r="W218" s="57"/>
      <c r="X218" s="58"/>
      <c r="Y218" s="58"/>
      <c r="Z218" s="58"/>
      <c r="AB218" s="58"/>
      <c r="AC218" s="58"/>
      <c r="AD218" s="58"/>
      <c r="AE218" s="40">
        <f>SUMIF(D$69:D$75,'Clasificacion por Clubs'!C53,A$69:A$75)</f>
        <v>0</v>
      </c>
      <c r="AF218" s="40">
        <f>SUMIF(D$78:D$84,'Clasificacion por Clubs'!C53,A$78:A$84)</f>
        <v>0</v>
      </c>
      <c r="AG218" s="42">
        <f>SUMIF(D$119:D$128,'Clasificacion por Clubs'!C53,A$119:A$128)</f>
        <v>0</v>
      </c>
      <c r="AH218" s="40">
        <f>SUMIF(D$131:D$145,'Clasificacion por Clubs'!C53,A$131:A$145)</f>
        <v>0</v>
      </c>
    </row>
    <row r="219" spans="2:34" ht="13.5" customHeight="1">
      <c r="B219" s="31"/>
      <c r="C219" s="32"/>
      <c r="D219" s="32"/>
      <c r="E219" s="33"/>
      <c r="F219" s="34"/>
      <c r="G219" s="90"/>
      <c r="H219" s="56"/>
      <c r="J219" s="55"/>
      <c r="O219" s="56"/>
      <c r="P219" s="57"/>
      <c r="Q219" s="56"/>
      <c r="R219" s="56"/>
      <c r="S219" s="56"/>
      <c r="T219" s="56"/>
      <c r="U219" s="56"/>
      <c r="V219" s="56"/>
      <c r="W219" s="57"/>
      <c r="X219" s="58"/>
      <c r="Y219" s="58"/>
      <c r="Z219" s="58"/>
      <c r="AB219" s="58"/>
      <c r="AC219" s="58"/>
      <c r="AD219" s="58"/>
      <c r="AE219" s="40">
        <f>SUMIF(D$69:D$75,'Clasificacion por Clubs'!C54,A$69:A$75)</f>
        <v>0</v>
      </c>
      <c r="AF219" s="40">
        <f>SUMIF(D$78:D$84,'Clasificacion por Clubs'!C54,A$78:A$84)</f>
        <v>0</v>
      </c>
      <c r="AG219" s="42">
        <f>SUMIF(D$119:D$128,'Clasificacion por Clubs'!C54,A$119:A$128)</f>
        <v>0</v>
      </c>
      <c r="AH219" s="40">
        <f>SUMIF(D$131:D$145,'Clasificacion por Clubs'!C54,A$131:A$145)</f>
        <v>0</v>
      </c>
    </row>
    <row r="220" spans="2:34" ht="13.5" customHeight="1">
      <c r="B220" s="31"/>
      <c r="C220" s="32"/>
      <c r="D220" s="32"/>
      <c r="E220" s="33"/>
      <c r="F220" s="34"/>
      <c r="G220" s="90"/>
      <c r="H220" s="56"/>
      <c r="J220" s="55"/>
      <c r="O220" s="56"/>
      <c r="P220" s="57"/>
      <c r="Q220" s="56"/>
      <c r="R220" s="56"/>
      <c r="S220" s="56"/>
      <c r="T220" s="56"/>
      <c r="U220" s="56"/>
      <c r="V220" s="56"/>
      <c r="W220" s="57"/>
      <c r="X220" s="58"/>
      <c r="Y220" s="58"/>
      <c r="Z220" s="58"/>
      <c r="AB220" s="58"/>
      <c r="AC220" s="58"/>
      <c r="AD220" s="58"/>
      <c r="AE220" s="40">
        <f>SUMIF(D$69:D$75,'Clasificacion por Clubs'!C55,A$69:A$75)</f>
        <v>0</v>
      </c>
      <c r="AF220" s="40">
        <f>SUMIF(D$78:D$84,'Clasificacion por Clubs'!C55,A$78:A$84)</f>
        <v>0</v>
      </c>
      <c r="AG220" s="42">
        <f>SUMIF(D$119:D$128,'Clasificacion por Clubs'!C55,A$119:A$128)</f>
        <v>0</v>
      </c>
      <c r="AH220" s="40">
        <f>SUMIF(D$131:D$145,'Clasificacion por Clubs'!C55,A$131:A$145)</f>
        <v>0</v>
      </c>
    </row>
    <row r="221" spans="2:34" ht="13.5" customHeight="1">
      <c r="B221" s="31"/>
      <c r="C221" s="32"/>
      <c r="D221" s="32"/>
      <c r="E221" s="33"/>
      <c r="F221" s="34"/>
      <c r="G221" s="90"/>
      <c r="H221" s="56"/>
      <c r="J221" s="55"/>
      <c r="O221" s="56"/>
      <c r="P221" s="57"/>
      <c r="Q221" s="56"/>
      <c r="R221" s="56"/>
      <c r="S221" s="56"/>
      <c r="T221" s="56"/>
      <c r="U221" s="56"/>
      <c r="V221" s="56"/>
      <c r="W221" s="57"/>
      <c r="X221" s="58"/>
      <c r="Y221" s="58"/>
      <c r="Z221" s="58"/>
      <c r="AB221" s="58"/>
      <c r="AC221" s="58"/>
      <c r="AD221" s="58"/>
      <c r="AE221" s="40">
        <f>SUMIF(D$69:D$75,'Clasificacion por Clubs'!C56,A$69:A$75)</f>
        <v>0</v>
      </c>
      <c r="AF221" s="40">
        <f>SUMIF(D$78:D$84,'Clasificacion por Clubs'!C56,A$78:A$84)</f>
        <v>0</v>
      </c>
      <c r="AG221" s="42">
        <f>SUMIF(D$119:D$128,'Clasificacion por Clubs'!C56,A$119:A$128)</f>
        <v>0</v>
      </c>
      <c r="AH221" s="40">
        <f>SUMIF(D$131:D$145,'Clasificacion por Clubs'!C56,A$131:A$145)</f>
        <v>0</v>
      </c>
    </row>
    <row r="222" spans="2:34" ht="13.5" customHeight="1">
      <c r="B222" s="31"/>
      <c r="C222" s="32"/>
      <c r="D222" s="32"/>
      <c r="E222" s="33"/>
      <c r="F222" s="34"/>
      <c r="G222" s="90"/>
      <c r="H222" s="56"/>
      <c r="J222" s="55"/>
      <c r="O222" s="56"/>
      <c r="P222" s="57"/>
      <c r="Q222" s="56"/>
      <c r="R222" s="56"/>
      <c r="S222" s="56"/>
      <c r="T222" s="56"/>
      <c r="U222" s="56"/>
      <c r="V222" s="56"/>
      <c r="W222" s="57"/>
      <c r="X222" s="58"/>
      <c r="Y222" s="58"/>
      <c r="Z222" s="58"/>
      <c r="AB222" s="58"/>
      <c r="AC222" s="58"/>
      <c r="AD222" s="58"/>
      <c r="AE222" s="40">
        <f>SUMIF(D$69:D$75,'Clasificacion por Clubs'!C57,A$69:A$75)</f>
        <v>0</v>
      </c>
      <c r="AF222" s="40">
        <f>SUMIF(D$78:D$84,'Clasificacion por Clubs'!C57,A$78:A$84)</f>
        <v>0</v>
      </c>
      <c r="AG222" s="42">
        <f>SUMIF(D$119:D$128,'Clasificacion por Clubs'!C57,A$119:A$128)</f>
        <v>0</v>
      </c>
      <c r="AH222" s="40">
        <f>SUMIF(D$131:D$145,'Clasificacion por Clubs'!C57,A$131:A$145)</f>
        <v>0</v>
      </c>
    </row>
    <row r="223" spans="2:34" ht="13.5" customHeight="1">
      <c r="B223" s="31"/>
      <c r="C223" s="32"/>
      <c r="D223" s="32"/>
      <c r="E223" s="33"/>
      <c r="F223" s="34"/>
      <c r="G223" s="90"/>
      <c r="H223" s="56"/>
      <c r="J223" s="55"/>
      <c r="O223" s="56"/>
      <c r="P223" s="57"/>
      <c r="Q223" s="56"/>
      <c r="R223" s="56"/>
      <c r="S223" s="56"/>
      <c r="T223" s="56"/>
      <c r="U223" s="56"/>
      <c r="V223" s="56"/>
      <c r="W223" s="57"/>
      <c r="X223" s="58"/>
      <c r="Y223" s="58"/>
      <c r="Z223" s="58"/>
      <c r="AB223" s="58"/>
      <c r="AC223" s="58"/>
      <c r="AD223" s="58"/>
      <c r="AE223" s="40">
        <f>SUMIF(D$69:D$75,'Clasificacion por Clubs'!C58,A$69:A$75)</f>
        <v>0</v>
      </c>
      <c r="AF223" s="40">
        <f>SUMIF(D$78:D$84,'Clasificacion por Clubs'!C58,A$78:A$84)</f>
        <v>0</v>
      </c>
      <c r="AG223" s="42">
        <f>SUMIF(D$119:D$128,'Clasificacion por Clubs'!C58,A$119:A$128)</f>
        <v>0</v>
      </c>
      <c r="AH223" s="40">
        <f>SUMIF(D$131:D$145,'Clasificacion por Clubs'!C58,A$131:A$145)</f>
        <v>0</v>
      </c>
    </row>
    <row r="224" spans="2:34" ht="13.5" customHeight="1">
      <c r="B224" s="31"/>
      <c r="C224" s="32"/>
      <c r="D224" s="32"/>
      <c r="E224" s="33"/>
      <c r="F224" s="34"/>
      <c r="G224" s="90"/>
      <c r="H224" s="56"/>
      <c r="J224" s="55"/>
      <c r="O224" s="56"/>
      <c r="P224" s="57"/>
      <c r="Q224" s="56"/>
      <c r="R224" s="56"/>
      <c r="S224" s="56"/>
      <c r="T224" s="56"/>
      <c r="U224" s="56"/>
      <c r="V224" s="56"/>
      <c r="W224" s="57"/>
      <c r="X224" s="58"/>
      <c r="Y224" s="58"/>
      <c r="Z224" s="58"/>
      <c r="AB224" s="58"/>
      <c r="AC224" s="58"/>
      <c r="AD224" s="58"/>
      <c r="AE224" s="40">
        <f>SUMIF(D$69:D$75,'Clasificacion por Clubs'!C59,A$69:A$75)</f>
        <v>0</v>
      </c>
      <c r="AF224" s="40">
        <f>SUMIF(D$78:D$84,'Clasificacion por Clubs'!C59,A$78:A$84)</f>
        <v>0</v>
      </c>
      <c r="AG224" s="42">
        <f>SUMIF(D$119:D$128,'Clasificacion por Clubs'!C59,A$119:A$128)</f>
        <v>0</v>
      </c>
      <c r="AH224" s="40">
        <f>SUMIF(D$131:D$145,'Clasificacion por Clubs'!C59,A$131:A$145)</f>
        <v>0</v>
      </c>
    </row>
    <row r="225" spans="2:34" ht="13.5" customHeight="1">
      <c r="B225" s="31"/>
      <c r="C225" s="32"/>
      <c r="D225" s="32"/>
      <c r="E225" s="33"/>
      <c r="F225" s="34"/>
      <c r="G225" s="90"/>
      <c r="H225" s="56"/>
      <c r="J225" s="55"/>
      <c r="O225" s="56"/>
      <c r="P225" s="57"/>
      <c r="Q225" s="56"/>
      <c r="R225" s="56"/>
      <c r="S225" s="56"/>
      <c r="T225" s="56"/>
      <c r="U225" s="56"/>
      <c r="V225" s="56"/>
      <c r="W225" s="57"/>
      <c r="X225" s="58"/>
      <c r="Y225" s="58"/>
      <c r="Z225" s="58"/>
      <c r="AB225" s="58"/>
      <c r="AC225" s="58"/>
      <c r="AD225" s="58"/>
      <c r="AE225" s="40">
        <f>SUMIF(D$69:D$75,'Clasificacion por Clubs'!C60,A$69:A$75)</f>
        <v>0</v>
      </c>
      <c r="AF225" s="40">
        <f>SUMIF(D$78:D$84,'Clasificacion por Clubs'!C60,A$78:A$84)</f>
        <v>0</v>
      </c>
      <c r="AG225" s="42">
        <f>SUMIF(D$119:D$128,'Clasificacion por Clubs'!C60,A$119:A$128)</f>
        <v>0</v>
      </c>
      <c r="AH225" s="40">
        <f>SUMIF(D$131:D$145,'Clasificacion por Clubs'!C60,A$131:A$145)</f>
        <v>0</v>
      </c>
    </row>
    <row r="226" spans="2:34" ht="13.5" customHeight="1">
      <c r="B226" s="31"/>
      <c r="C226" s="32"/>
      <c r="D226" s="32"/>
      <c r="E226" s="33"/>
      <c r="F226" s="34"/>
      <c r="G226" s="90"/>
      <c r="H226" s="56"/>
      <c r="J226" s="55"/>
      <c r="O226" s="56"/>
      <c r="P226" s="57"/>
      <c r="Q226" s="56"/>
      <c r="R226" s="56"/>
      <c r="S226" s="56"/>
      <c r="T226" s="56"/>
      <c r="U226" s="56"/>
      <c r="V226" s="56"/>
      <c r="W226" s="57"/>
      <c r="X226" s="58"/>
      <c r="Y226" s="58"/>
      <c r="Z226" s="58"/>
      <c r="AB226" s="58"/>
      <c r="AC226" s="58"/>
      <c r="AD226" s="58"/>
      <c r="AE226" s="40">
        <f>SUMIF(D$69:D$75,'Clasificacion por Clubs'!C61,A$69:A$75)</f>
        <v>0</v>
      </c>
      <c r="AF226" s="40">
        <f>SUMIF(D$78:D$84,'Clasificacion por Clubs'!C61,A$78:A$84)</f>
        <v>0</v>
      </c>
      <c r="AG226" s="42">
        <f>SUMIF(D$119:D$128,'Clasificacion por Clubs'!C61,A$119:A$128)</f>
        <v>0</v>
      </c>
      <c r="AH226" s="40">
        <f>SUMIF(D$131:D$145,'Clasificacion por Clubs'!C61,A$131:A$145)</f>
        <v>0</v>
      </c>
    </row>
    <row r="227" spans="2:34" ht="13.5" customHeight="1">
      <c r="B227" s="31"/>
      <c r="C227" s="32"/>
      <c r="D227" s="32"/>
      <c r="E227" s="33"/>
      <c r="F227" s="34"/>
      <c r="G227" s="90"/>
      <c r="H227" s="56"/>
      <c r="J227" s="55"/>
      <c r="O227" s="56"/>
      <c r="P227" s="57"/>
      <c r="Q227" s="56"/>
      <c r="R227" s="56"/>
      <c r="S227" s="56"/>
      <c r="T227" s="56"/>
      <c r="U227" s="56"/>
      <c r="V227" s="56"/>
      <c r="W227" s="57"/>
      <c r="X227" s="58"/>
      <c r="Y227" s="58"/>
      <c r="Z227" s="58"/>
      <c r="AB227" s="58"/>
      <c r="AC227" s="58"/>
      <c r="AD227" s="58"/>
      <c r="AE227" s="40">
        <f>SUMIF(D$69:D$75,'Clasificacion por Clubs'!C62,A$69:A$75)</f>
        <v>0</v>
      </c>
      <c r="AF227" s="40">
        <f>SUMIF(D$78:D$84,'Clasificacion por Clubs'!C62,A$78:A$84)</f>
        <v>0</v>
      </c>
      <c r="AG227" s="42">
        <f>SUMIF(D$119:D$128,'Clasificacion por Clubs'!C62,A$119:A$128)</f>
        <v>0</v>
      </c>
      <c r="AH227" s="40">
        <f>SUMIF(D$131:D$145,'Clasificacion por Clubs'!C62,A$131:A$145)</f>
        <v>0</v>
      </c>
    </row>
    <row r="228" spans="2:34" ht="13.5" customHeight="1">
      <c r="B228" s="31"/>
      <c r="C228" s="32"/>
      <c r="D228" s="32"/>
      <c r="E228" s="33"/>
      <c r="F228" s="34"/>
      <c r="G228" s="90"/>
      <c r="H228" s="56"/>
      <c r="J228" s="55"/>
      <c r="O228" s="56"/>
      <c r="P228" s="57"/>
      <c r="Q228" s="56"/>
      <c r="R228" s="56"/>
      <c r="S228" s="56"/>
      <c r="T228" s="56"/>
      <c r="U228" s="56"/>
      <c r="V228" s="56"/>
      <c r="W228" s="57"/>
      <c r="X228" s="58"/>
      <c r="Y228" s="58"/>
      <c r="Z228" s="58"/>
      <c r="AB228" s="58"/>
      <c r="AC228" s="58"/>
      <c r="AD228" s="58"/>
      <c r="AE228" s="40">
        <f>SUMIF(D$69:D$75,'Clasificacion por Clubs'!C63,A$69:A$75)</f>
        <v>0</v>
      </c>
      <c r="AF228" s="40">
        <f>SUMIF(D$78:D$84,'Clasificacion por Clubs'!C63,A$78:A$84)</f>
        <v>0</v>
      </c>
      <c r="AG228" s="42">
        <f>SUMIF(D$119:D$128,'Clasificacion por Clubs'!C63,A$119:A$128)</f>
        <v>0</v>
      </c>
      <c r="AH228" s="40">
        <f>SUMIF(D$131:D$145,'Clasificacion por Clubs'!C63,A$131:A$145)</f>
        <v>0</v>
      </c>
    </row>
    <row r="229" spans="2:34" ht="13.5" customHeight="1">
      <c r="B229" s="31"/>
      <c r="C229" s="32"/>
      <c r="D229" s="32"/>
      <c r="E229" s="33"/>
      <c r="F229" s="34"/>
      <c r="G229" s="90"/>
      <c r="H229" s="56"/>
      <c r="J229" s="55"/>
      <c r="O229" s="56"/>
      <c r="P229" s="57"/>
      <c r="Q229" s="56"/>
      <c r="R229" s="56"/>
      <c r="S229" s="56"/>
      <c r="T229" s="56"/>
      <c r="U229" s="56"/>
      <c r="V229" s="56"/>
      <c r="W229" s="57"/>
      <c r="X229" s="58"/>
      <c r="Y229" s="58"/>
      <c r="Z229" s="58"/>
      <c r="AB229" s="58"/>
      <c r="AC229" s="58"/>
      <c r="AD229" s="58"/>
      <c r="AE229" s="40">
        <f>SUMIF(D$69:D$75,'Clasificacion por Clubs'!C64,A$69:A$75)</f>
        <v>0</v>
      </c>
      <c r="AF229" s="40">
        <f>SUMIF(D$78:D$84,'Clasificacion por Clubs'!C64,A$78:A$84)</f>
        <v>0</v>
      </c>
      <c r="AG229" s="42">
        <f>SUMIF(D$119:D$128,'Clasificacion por Clubs'!C64,A$119:A$128)</f>
        <v>0</v>
      </c>
      <c r="AH229" s="40">
        <f>SUMIF(D$131:D$145,'Clasificacion por Clubs'!C64,A$131:A$145)</f>
        <v>0</v>
      </c>
    </row>
    <row r="230" spans="2:34" ht="13.5" customHeight="1">
      <c r="B230" s="31"/>
      <c r="C230" s="32"/>
      <c r="D230" s="32"/>
      <c r="E230" s="33"/>
      <c r="F230" s="34"/>
      <c r="G230" s="90"/>
      <c r="H230" s="56"/>
      <c r="J230" s="55"/>
      <c r="O230" s="56"/>
      <c r="P230" s="57"/>
      <c r="Q230" s="56"/>
      <c r="R230" s="56"/>
      <c r="S230" s="56"/>
      <c r="T230" s="56"/>
      <c r="U230" s="56"/>
      <c r="V230" s="56"/>
      <c r="W230" s="57"/>
      <c r="X230" s="58"/>
      <c r="Y230" s="58"/>
      <c r="Z230" s="58"/>
      <c r="AB230" s="58"/>
      <c r="AC230" s="58"/>
      <c r="AD230" s="58"/>
      <c r="AE230" s="40">
        <f>SUMIF(D$69:D$75,'Clasificacion por Clubs'!C65,A$69:A$75)</f>
        <v>0</v>
      </c>
      <c r="AF230" s="40">
        <f>SUMIF(D$78:D$84,'Clasificacion por Clubs'!C65,A$78:A$84)</f>
        <v>0</v>
      </c>
      <c r="AG230" s="42">
        <f>SUMIF(D$119:D$128,'Clasificacion por Clubs'!C65,A$119:A$128)</f>
        <v>0</v>
      </c>
      <c r="AH230" s="40">
        <f>SUMIF(D$131:D$145,'Clasificacion por Clubs'!C65,A$131:A$145)</f>
        <v>0</v>
      </c>
    </row>
    <row r="231" spans="2:34" ht="13.5" customHeight="1">
      <c r="B231" s="31"/>
      <c r="C231" s="32"/>
      <c r="D231" s="32"/>
      <c r="E231" s="33"/>
      <c r="F231" s="34"/>
      <c r="G231" s="90"/>
      <c r="H231" s="56"/>
      <c r="J231" s="55"/>
      <c r="O231" s="56"/>
      <c r="P231" s="57"/>
      <c r="Q231" s="56"/>
      <c r="R231" s="56"/>
      <c r="S231" s="56"/>
      <c r="T231" s="56"/>
      <c r="U231" s="56"/>
      <c r="V231" s="56"/>
      <c r="W231" s="57"/>
      <c r="X231" s="58"/>
      <c r="Y231" s="58"/>
      <c r="Z231" s="58"/>
      <c r="AB231" s="58"/>
      <c r="AC231" s="58"/>
      <c r="AD231" s="58"/>
      <c r="AE231" s="40">
        <f>SUMIF(D$69:D$75,'Clasificacion por Clubs'!C66,A$69:A$75)</f>
        <v>0</v>
      </c>
      <c r="AF231" s="40">
        <f>SUMIF(D$78:D$84,'Clasificacion por Clubs'!C66,A$78:A$84)</f>
        <v>0</v>
      </c>
      <c r="AG231" s="42">
        <f>SUMIF(D$119:D$128,'Clasificacion por Clubs'!C66,A$119:A$128)</f>
        <v>0</v>
      </c>
      <c r="AH231" s="40">
        <f>SUMIF(D$131:D$145,'Clasificacion por Clubs'!C66,A$131:A$145)</f>
        <v>0</v>
      </c>
    </row>
    <row r="232" spans="2:34" ht="13.5" customHeight="1">
      <c r="B232" s="31"/>
      <c r="C232" s="32"/>
      <c r="D232" s="32"/>
      <c r="E232" s="33"/>
      <c r="F232" s="34"/>
      <c r="G232" s="90"/>
      <c r="H232" s="56"/>
      <c r="J232" s="55"/>
      <c r="O232" s="56"/>
      <c r="P232" s="57"/>
      <c r="Q232" s="56"/>
      <c r="R232" s="56"/>
      <c r="S232" s="56"/>
      <c r="T232" s="56"/>
      <c r="U232" s="56"/>
      <c r="V232" s="56"/>
      <c r="W232" s="57"/>
      <c r="X232" s="58"/>
      <c r="Y232" s="58"/>
      <c r="Z232" s="58"/>
      <c r="AB232" s="58"/>
      <c r="AC232" s="58"/>
      <c r="AD232" s="58"/>
      <c r="AE232" s="40">
        <f>SUMIF(D$69:D$75,'Clasificacion por Clubs'!C67,A$69:A$75)</f>
        <v>0</v>
      </c>
      <c r="AF232" s="40">
        <f>SUMIF(D$78:D$84,'Clasificacion por Clubs'!C67,A$78:A$84)</f>
        <v>0</v>
      </c>
      <c r="AG232" s="42">
        <f>SUMIF(D$119:D$128,'Clasificacion por Clubs'!C67,A$119:A$128)</f>
        <v>0</v>
      </c>
      <c r="AH232" s="40">
        <f>SUMIF(D$131:D$145,'Clasificacion por Clubs'!C67,A$131:A$145)</f>
        <v>0</v>
      </c>
    </row>
    <row r="233" spans="2:34" ht="13.5" customHeight="1">
      <c r="B233" s="31"/>
      <c r="C233" s="32"/>
      <c r="D233" s="32"/>
      <c r="E233" s="33"/>
      <c r="F233" s="34"/>
      <c r="G233" s="90"/>
      <c r="H233" s="56"/>
      <c r="J233" s="55"/>
      <c r="O233" s="56"/>
      <c r="P233" s="57"/>
      <c r="Q233" s="56"/>
      <c r="R233" s="56"/>
      <c r="S233" s="56"/>
      <c r="T233" s="56"/>
      <c r="U233" s="56"/>
      <c r="V233" s="56"/>
      <c r="W233" s="57"/>
      <c r="X233" s="58"/>
      <c r="Y233" s="58"/>
      <c r="Z233" s="58"/>
      <c r="AB233" s="58"/>
      <c r="AC233" s="58"/>
      <c r="AD233" s="58"/>
      <c r="AE233" s="40">
        <f>SUMIF(D$69:D$75,'Clasificacion por Clubs'!C68,A$69:A$75)</f>
        <v>0</v>
      </c>
      <c r="AF233" s="40">
        <f>SUMIF(D$78:D$84,'Clasificacion por Clubs'!C68,A$78:A$84)</f>
        <v>0</v>
      </c>
      <c r="AG233" s="42">
        <f>SUMIF(D$119:D$128,'Clasificacion por Clubs'!C68,A$119:A$128)</f>
        <v>0</v>
      </c>
      <c r="AH233" s="40">
        <f>SUMIF(D$131:D$145,'Clasificacion por Clubs'!C68,A$131:A$145)</f>
        <v>0</v>
      </c>
    </row>
    <row r="234" spans="2:34" ht="13.5" customHeight="1">
      <c r="B234" s="31"/>
      <c r="C234" s="32"/>
      <c r="D234" s="32"/>
      <c r="E234" s="33"/>
      <c r="F234" s="34"/>
      <c r="G234" s="90"/>
      <c r="H234" s="56"/>
      <c r="J234" s="55"/>
      <c r="O234" s="56"/>
      <c r="P234" s="57"/>
      <c r="Q234" s="56"/>
      <c r="R234" s="56"/>
      <c r="S234" s="56"/>
      <c r="T234" s="56"/>
      <c r="U234" s="56"/>
      <c r="V234" s="56"/>
      <c r="W234" s="57"/>
      <c r="X234" s="58"/>
      <c r="Y234" s="58"/>
      <c r="Z234" s="58"/>
      <c r="AB234" s="58"/>
      <c r="AC234" s="58"/>
      <c r="AD234" s="58"/>
      <c r="AE234" s="40">
        <f>SUMIF(D$69:D$75,'Clasificacion por Clubs'!C69,A$69:A$75)</f>
        <v>0</v>
      </c>
      <c r="AF234" s="40">
        <f>SUMIF(D$78:D$84,'Clasificacion por Clubs'!C69,A$78:A$84)</f>
        <v>0</v>
      </c>
      <c r="AG234" s="42">
        <f>SUMIF(D$119:D$128,'Clasificacion por Clubs'!C69,A$119:A$128)</f>
        <v>0</v>
      </c>
      <c r="AH234" s="40">
        <f>SUMIF(D$131:D$145,'Clasificacion por Clubs'!C69,A$131:A$145)</f>
        <v>0</v>
      </c>
    </row>
    <row r="235" spans="2:34" ht="13.5" customHeight="1">
      <c r="B235" s="31"/>
      <c r="C235" s="32"/>
      <c r="D235" s="32"/>
      <c r="E235" s="33"/>
      <c r="F235" s="34"/>
      <c r="G235" s="90"/>
      <c r="H235" s="56"/>
      <c r="J235" s="55"/>
      <c r="O235" s="56"/>
      <c r="P235" s="57"/>
      <c r="Q235" s="56"/>
      <c r="R235" s="56"/>
      <c r="S235" s="56"/>
      <c r="T235" s="56"/>
      <c r="U235" s="56"/>
      <c r="V235" s="56"/>
      <c r="W235" s="57"/>
      <c r="X235" s="58"/>
      <c r="Y235" s="58"/>
      <c r="Z235" s="58"/>
      <c r="AB235" s="58"/>
      <c r="AC235" s="58"/>
      <c r="AD235" s="58"/>
      <c r="AE235" s="40">
        <f>SUMIF(D$69:D$75,'Clasificacion por Clubs'!C70,A$69:A$75)</f>
        <v>0</v>
      </c>
      <c r="AF235" s="40">
        <f>SUMIF(D$78:D$84,'Clasificacion por Clubs'!C70,A$78:A$84)</f>
        <v>0</v>
      </c>
      <c r="AG235" s="42">
        <f>SUMIF(D$119:D$128,'Clasificacion por Clubs'!C70,A$119:A$128)</f>
        <v>0</v>
      </c>
      <c r="AH235" s="40">
        <f>SUMIF(D$131:D$145,'Clasificacion por Clubs'!C70,A$131:A$145)</f>
        <v>0</v>
      </c>
    </row>
    <row r="236" spans="2:34" ht="13.5" customHeight="1">
      <c r="B236" s="31"/>
      <c r="C236" s="32"/>
      <c r="D236" s="32"/>
      <c r="E236" s="33"/>
      <c r="F236" s="34"/>
      <c r="G236" s="90"/>
      <c r="H236" s="56"/>
      <c r="J236" s="55"/>
      <c r="O236" s="56"/>
      <c r="P236" s="57"/>
      <c r="Q236" s="56"/>
      <c r="R236" s="56"/>
      <c r="S236" s="56"/>
      <c r="T236" s="56"/>
      <c r="U236" s="56"/>
      <c r="V236" s="56"/>
      <c r="W236" s="57"/>
      <c r="X236" s="58"/>
      <c r="Y236" s="58"/>
      <c r="Z236" s="58"/>
      <c r="AB236" s="58"/>
      <c r="AC236" s="58"/>
      <c r="AD236" s="58"/>
      <c r="AE236" s="40">
        <f>SUMIF(D$69:D$75,'Clasificacion por Clubs'!C71,A$69:A$75)</f>
        <v>0</v>
      </c>
      <c r="AF236" s="40">
        <f>SUMIF(D$78:D$84,'Clasificacion por Clubs'!C71,A$78:A$84)</f>
        <v>0</v>
      </c>
      <c r="AG236" s="42">
        <f>SUMIF(D$119:D$128,'Clasificacion por Clubs'!C71,A$119:A$128)</f>
        <v>0</v>
      </c>
      <c r="AH236" s="40">
        <f>SUMIF(D$131:D$145,'Clasificacion por Clubs'!C71,A$131:A$145)</f>
        <v>0</v>
      </c>
    </row>
    <row r="237" spans="2:30" ht="13.5" customHeight="1">
      <c r="B237" s="31"/>
      <c r="C237" s="32"/>
      <c r="D237" s="32"/>
      <c r="E237" s="33"/>
      <c r="F237" s="34"/>
      <c r="G237" s="90"/>
      <c r="H237" s="56"/>
      <c r="J237" s="55"/>
      <c r="O237" s="56"/>
      <c r="P237" s="57"/>
      <c r="Q237" s="56"/>
      <c r="R237" s="56"/>
      <c r="S237" s="56"/>
      <c r="T237" s="56"/>
      <c r="U237" s="56"/>
      <c r="V237" s="56"/>
      <c r="W237" s="57"/>
      <c r="X237" s="58"/>
      <c r="Y237" s="58"/>
      <c r="Z237" s="58"/>
      <c r="AB237" s="58"/>
      <c r="AC237" s="58"/>
      <c r="AD237" s="58"/>
    </row>
    <row r="238" spans="2:30" ht="13.5" customHeight="1">
      <c r="B238" s="31"/>
      <c r="C238" s="32"/>
      <c r="D238" s="32"/>
      <c r="E238" s="33"/>
      <c r="F238" s="34"/>
      <c r="G238" s="90"/>
      <c r="H238" s="56"/>
      <c r="J238" s="55"/>
      <c r="O238" s="56"/>
      <c r="P238" s="57"/>
      <c r="Q238" s="56"/>
      <c r="R238" s="56"/>
      <c r="S238" s="56"/>
      <c r="T238" s="56"/>
      <c r="U238" s="56"/>
      <c r="V238" s="56"/>
      <c r="W238" s="57"/>
      <c r="X238" s="58"/>
      <c r="Y238" s="58"/>
      <c r="Z238" s="58"/>
      <c r="AB238" s="58"/>
      <c r="AC238" s="58"/>
      <c r="AD238" s="58"/>
    </row>
    <row r="239" spans="2:30" ht="13.5" customHeight="1">
      <c r="B239" s="31"/>
      <c r="C239" s="32"/>
      <c r="D239" s="32"/>
      <c r="E239" s="33"/>
      <c r="F239" s="34"/>
      <c r="G239" s="90"/>
      <c r="H239" s="56"/>
      <c r="J239" s="55"/>
      <c r="O239" s="56"/>
      <c r="P239" s="57"/>
      <c r="Q239" s="56"/>
      <c r="R239" s="56"/>
      <c r="S239" s="56"/>
      <c r="T239" s="56"/>
      <c r="U239" s="56"/>
      <c r="V239" s="56"/>
      <c r="W239" s="57"/>
      <c r="X239" s="58"/>
      <c r="Y239" s="58"/>
      <c r="Z239" s="58"/>
      <c r="AB239" s="58"/>
      <c r="AC239" s="58"/>
      <c r="AD239" s="58"/>
    </row>
    <row r="240" spans="2:30" ht="13.5" customHeight="1">
      <c r="B240" s="31"/>
      <c r="C240" s="32"/>
      <c r="D240" s="32"/>
      <c r="E240" s="33"/>
      <c r="F240" s="34"/>
      <c r="G240" s="90"/>
      <c r="H240" s="56"/>
      <c r="J240" s="55"/>
      <c r="O240" s="56"/>
      <c r="P240" s="57"/>
      <c r="Q240" s="56"/>
      <c r="R240" s="56"/>
      <c r="S240" s="56"/>
      <c r="T240" s="56"/>
      <c r="U240" s="56"/>
      <c r="V240" s="56"/>
      <c r="W240" s="57"/>
      <c r="X240" s="58"/>
      <c r="Y240" s="58"/>
      <c r="Z240" s="58"/>
      <c r="AB240" s="58"/>
      <c r="AC240" s="58"/>
      <c r="AD240" s="58"/>
    </row>
    <row r="241" spans="2:30" ht="13.5" customHeight="1">
      <c r="B241" s="31"/>
      <c r="C241" s="32"/>
      <c r="D241" s="32"/>
      <c r="E241" s="33"/>
      <c r="F241" s="34"/>
      <c r="G241" s="90"/>
      <c r="H241" s="56"/>
      <c r="J241" s="55"/>
      <c r="O241" s="56"/>
      <c r="P241" s="57"/>
      <c r="Q241" s="56"/>
      <c r="R241" s="56"/>
      <c r="S241" s="56"/>
      <c r="T241" s="56"/>
      <c r="U241" s="56"/>
      <c r="V241" s="56"/>
      <c r="W241" s="57"/>
      <c r="X241" s="58"/>
      <c r="Y241" s="58"/>
      <c r="Z241" s="58"/>
      <c r="AB241" s="58"/>
      <c r="AC241" s="58"/>
      <c r="AD241" s="58"/>
    </row>
    <row r="242" spans="2:30" ht="13.5" customHeight="1">
      <c r="B242" s="31"/>
      <c r="C242" s="32"/>
      <c r="D242" s="32"/>
      <c r="E242" s="33"/>
      <c r="F242" s="34"/>
      <c r="G242" s="90"/>
      <c r="H242" s="56"/>
      <c r="J242" s="55"/>
      <c r="O242" s="56"/>
      <c r="P242" s="57"/>
      <c r="Q242" s="56"/>
      <c r="R242" s="56"/>
      <c r="S242" s="56"/>
      <c r="T242" s="56"/>
      <c r="U242" s="56"/>
      <c r="V242" s="56"/>
      <c r="W242" s="57"/>
      <c r="X242" s="58"/>
      <c r="Y242" s="58"/>
      <c r="Z242" s="58"/>
      <c r="AB242" s="58"/>
      <c r="AC242" s="58"/>
      <c r="AD242" s="58"/>
    </row>
    <row r="243" spans="2:30" ht="13.5" customHeight="1">
      <c r="B243" s="31"/>
      <c r="C243" s="32"/>
      <c r="D243" s="32"/>
      <c r="E243" s="33"/>
      <c r="F243" s="34"/>
      <c r="G243" s="90"/>
      <c r="H243" s="56"/>
      <c r="J243" s="55"/>
      <c r="O243" s="56"/>
      <c r="P243" s="57"/>
      <c r="Q243" s="56"/>
      <c r="R243" s="56"/>
      <c r="S243" s="56"/>
      <c r="T243" s="56"/>
      <c r="U243" s="56"/>
      <c r="V243" s="56"/>
      <c r="W243" s="57"/>
      <c r="X243" s="58"/>
      <c r="Y243" s="58"/>
      <c r="Z243" s="58"/>
      <c r="AB243" s="58"/>
      <c r="AC243" s="58"/>
      <c r="AD243" s="58"/>
    </row>
    <row r="244" spans="2:30" ht="13.5" customHeight="1">
      <c r="B244" s="31"/>
      <c r="C244" s="32"/>
      <c r="D244" s="32"/>
      <c r="E244" s="33"/>
      <c r="F244" s="34"/>
      <c r="G244" s="90"/>
      <c r="H244" s="56"/>
      <c r="J244" s="55"/>
      <c r="O244" s="56"/>
      <c r="P244" s="57"/>
      <c r="Q244" s="56"/>
      <c r="R244" s="56"/>
      <c r="S244" s="56"/>
      <c r="T244" s="56"/>
      <c r="U244" s="56"/>
      <c r="V244" s="56"/>
      <c r="W244" s="57"/>
      <c r="X244" s="58"/>
      <c r="Y244" s="58"/>
      <c r="Z244" s="58"/>
      <c r="AB244" s="58"/>
      <c r="AC244" s="58"/>
      <c r="AD244" s="58"/>
    </row>
    <row r="245" spans="2:30" ht="13.5" customHeight="1">
      <c r="B245" s="31"/>
      <c r="C245" s="32"/>
      <c r="D245" s="32"/>
      <c r="E245" s="33"/>
      <c r="F245" s="34"/>
      <c r="G245" s="90"/>
      <c r="H245" s="56"/>
      <c r="J245" s="55"/>
      <c r="O245" s="56"/>
      <c r="P245" s="57"/>
      <c r="Q245" s="56"/>
      <c r="R245" s="56"/>
      <c r="S245" s="56"/>
      <c r="T245" s="56"/>
      <c r="U245" s="56"/>
      <c r="V245" s="56"/>
      <c r="W245" s="57"/>
      <c r="X245" s="58"/>
      <c r="Y245" s="58"/>
      <c r="Z245" s="58"/>
      <c r="AB245" s="58"/>
      <c r="AC245" s="58"/>
      <c r="AD245" s="58"/>
    </row>
    <row r="246" spans="2:30" ht="13.5" customHeight="1">
      <c r="B246" s="31"/>
      <c r="C246" s="32"/>
      <c r="D246" s="32"/>
      <c r="E246" s="33"/>
      <c r="F246" s="34"/>
      <c r="G246" s="90"/>
      <c r="H246" s="56"/>
      <c r="J246" s="55"/>
      <c r="O246" s="56"/>
      <c r="P246" s="57"/>
      <c r="Q246" s="56"/>
      <c r="R246" s="56"/>
      <c r="S246" s="56"/>
      <c r="T246" s="56"/>
      <c r="U246" s="56"/>
      <c r="V246" s="56"/>
      <c r="W246" s="57"/>
      <c r="X246" s="58"/>
      <c r="Y246" s="58"/>
      <c r="Z246" s="58"/>
      <c r="AB246" s="58"/>
      <c r="AC246" s="58"/>
      <c r="AD246" s="58"/>
    </row>
    <row r="247" spans="2:30" ht="13.5" customHeight="1">
      <c r="B247" s="31"/>
      <c r="C247" s="32"/>
      <c r="D247" s="32"/>
      <c r="E247" s="33"/>
      <c r="F247" s="34"/>
      <c r="G247" s="90"/>
      <c r="H247" s="56"/>
      <c r="J247" s="55"/>
      <c r="O247" s="56"/>
      <c r="P247" s="57"/>
      <c r="Q247" s="56"/>
      <c r="R247" s="56"/>
      <c r="S247" s="56"/>
      <c r="T247" s="56"/>
      <c r="U247" s="56"/>
      <c r="V247" s="56"/>
      <c r="W247" s="57"/>
      <c r="X247" s="58"/>
      <c r="Y247" s="58"/>
      <c r="Z247" s="58"/>
      <c r="AB247" s="58"/>
      <c r="AC247" s="58"/>
      <c r="AD247" s="58"/>
    </row>
    <row r="248" spans="2:30" ht="13.5" customHeight="1">
      <c r="B248" s="31"/>
      <c r="C248" s="32"/>
      <c r="D248" s="32"/>
      <c r="E248" s="33"/>
      <c r="F248" s="34"/>
      <c r="G248" s="90"/>
      <c r="H248" s="56"/>
      <c r="J248" s="55"/>
      <c r="O248" s="56"/>
      <c r="P248" s="57"/>
      <c r="Q248" s="56"/>
      <c r="R248" s="56"/>
      <c r="S248" s="56"/>
      <c r="T248" s="56"/>
      <c r="U248" s="56"/>
      <c r="V248" s="56"/>
      <c r="W248" s="57"/>
      <c r="X248" s="58"/>
      <c r="Y248" s="58"/>
      <c r="Z248" s="58"/>
      <c r="AB248" s="58"/>
      <c r="AC248" s="58"/>
      <c r="AD248" s="58"/>
    </row>
    <row r="249" spans="2:30" ht="13.5" customHeight="1">
      <c r="B249" s="31"/>
      <c r="C249" s="32"/>
      <c r="D249" s="32"/>
      <c r="E249" s="33"/>
      <c r="F249" s="34"/>
      <c r="G249" s="90"/>
      <c r="H249" s="56"/>
      <c r="J249" s="55"/>
      <c r="O249" s="56"/>
      <c r="P249" s="57"/>
      <c r="Q249" s="56"/>
      <c r="R249" s="56"/>
      <c r="S249" s="56"/>
      <c r="T249" s="56"/>
      <c r="U249" s="56"/>
      <c r="V249" s="56"/>
      <c r="W249" s="57"/>
      <c r="X249" s="58"/>
      <c r="Y249" s="58"/>
      <c r="Z249" s="58"/>
      <c r="AB249" s="58"/>
      <c r="AC249" s="58"/>
      <c r="AD249" s="58"/>
    </row>
    <row r="250" spans="2:30" ht="13.5" customHeight="1">
      <c r="B250" s="31"/>
      <c r="C250" s="32"/>
      <c r="D250" s="32"/>
      <c r="E250" s="33"/>
      <c r="F250" s="34"/>
      <c r="G250" s="90"/>
      <c r="H250" s="56"/>
      <c r="J250" s="55"/>
      <c r="O250" s="56"/>
      <c r="P250" s="57"/>
      <c r="Q250" s="56"/>
      <c r="R250" s="56"/>
      <c r="S250" s="56"/>
      <c r="T250" s="56"/>
      <c r="U250" s="56"/>
      <c r="V250" s="56"/>
      <c r="W250" s="57"/>
      <c r="X250" s="58"/>
      <c r="Y250" s="58"/>
      <c r="Z250" s="58"/>
      <c r="AB250" s="58"/>
      <c r="AC250" s="58"/>
      <c r="AD250" s="58"/>
    </row>
    <row r="251" spans="2:30" ht="13.5" customHeight="1">
      <c r="B251" s="31"/>
      <c r="C251" s="32"/>
      <c r="D251" s="32"/>
      <c r="E251" s="33"/>
      <c r="F251" s="34"/>
      <c r="G251" s="90"/>
      <c r="H251" s="56"/>
      <c r="J251" s="55"/>
      <c r="O251" s="56"/>
      <c r="P251" s="57"/>
      <c r="Q251" s="56"/>
      <c r="R251" s="56"/>
      <c r="S251" s="56"/>
      <c r="T251" s="56"/>
      <c r="U251" s="56"/>
      <c r="V251" s="56"/>
      <c r="W251" s="57"/>
      <c r="X251" s="58"/>
      <c r="Y251" s="58"/>
      <c r="Z251" s="58"/>
      <c r="AB251" s="58"/>
      <c r="AC251" s="58"/>
      <c r="AD251" s="58"/>
    </row>
    <row r="252" spans="2:30" ht="13.5" customHeight="1">
      <c r="B252" s="31"/>
      <c r="C252" s="32"/>
      <c r="D252" s="32"/>
      <c r="E252" s="33"/>
      <c r="F252" s="34"/>
      <c r="G252" s="90"/>
      <c r="H252" s="56"/>
      <c r="J252" s="55"/>
      <c r="O252" s="56"/>
      <c r="P252" s="57"/>
      <c r="Q252" s="56"/>
      <c r="R252" s="56"/>
      <c r="S252" s="56"/>
      <c r="T252" s="56"/>
      <c r="U252" s="56"/>
      <c r="V252" s="56"/>
      <c r="W252" s="57"/>
      <c r="X252" s="58"/>
      <c r="Y252" s="58"/>
      <c r="Z252" s="58"/>
      <c r="AB252" s="58"/>
      <c r="AC252" s="58"/>
      <c r="AD252" s="58"/>
    </row>
    <row r="253" spans="2:30" ht="13.5" customHeight="1">
      <c r="B253" s="31"/>
      <c r="C253" s="32"/>
      <c r="D253" s="32"/>
      <c r="E253" s="33"/>
      <c r="F253" s="34"/>
      <c r="G253" s="90"/>
      <c r="H253" s="56"/>
      <c r="J253" s="55"/>
      <c r="O253" s="56"/>
      <c r="P253" s="57"/>
      <c r="Q253" s="56"/>
      <c r="R253" s="56"/>
      <c r="S253" s="56"/>
      <c r="T253" s="56"/>
      <c r="U253" s="56"/>
      <c r="V253" s="56"/>
      <c r="W253" s="57"/>
      <c r="X253" s="58"/>
      <c r="Y253" s="58"/>
      <c r="Z253" s="58"/>
      <c r="AB253" s="58"/>
      <c r="AC253" s="58"/>
      <c r="AD253" s="58"/>
    </row>
    <row r="254" spans="2:30" ht="13.5" customHeight="1">
      <c r="B254" s="31"/>
      <c r="C254" s="32"/>
      <c r="D254" s="32"/>
      <c r="E254" s="33"/>
      <c r="F254" s="34"/>
      <c r="G254" s="90"/>
      <c r="H254" s="56"/>
      <c r="J254" s="55"/>
      <c r="O254" s="56"/>
      <c r="P254" s="57"/>
      <c r="Q254" s="56"/>
      <c r="R254" s="56"/>
      <c r="S254" s="56"/>
      <c r="T254" s="56"/>
      <c r="U254" s="56"/>
      <c r="V254" s="56"/>
      <c r="W254" s="57"/>
      <c r="X254" s="58"/>
      <c r="Y254" s="58"/>
      <c r="Z254" s="58"/>
      <c r="AB254" s="58"/>
      <c r="AC254" s="58"/>
      <c r="AD254" s="58"/>
    </row>
    <row r="255" spans="2:30" ht="13.5" customHeight="1">
      <c r="B255" s="31"/>
      <c r="C255" s="32"/>
      <c r="D255" s="32"/>
      <c r="E255" s="33"/>
      <c r="F255" s="34"/>
      <c r="G255" s="90"/>
      <c r="H255" s="56"/>
      <c r="J255" s="55"/>
      <c r="O255" s="56"/>
      <c r="P255" s="57"/>
      <c r="Q255" s="56"/>
      <c r="R255" s="56"/>
      <c r="S255" s="56"/>
      <c r="T255" s="56"/>
      <c r="U255" s="56"/>
      <c r="V255" s="56"/>
      <c r="W255" s="57"/>
      <c r="X255" s="58"/>
      <c r="Y255" s="58"/>
      <c r="Z255" s="58"/>
      <c r="AB255" s="58"/>
      <c r="AC255" s="58"/>
      <c r="AD255" s="58"/>
    </row>
    <row r="256" spans="2:30" ht="13.5" customHeight="1">
      <c r="B256" s="31"/>
      <c r="C256" s="32"/>
      <c r="D256" s="32"/>
      <c r="E256" s="33"/>
      <c r="F256" s="34"/>
      <c r="G256" s="90"/>
      <c r="H256" s="56"/>
      <c r="J256" s="55"/>
      <c r="O256" s="56"/>
      <c r="P256" s="57"/>
      <c r="Q256" s="56"/>
      <c r="R256" s="56"/>
      <c r="S256" s="56"/>
      <c r="T256" s="56"/>
      <c r="U256" s="56"/>
      <c r="V256" s="56"/>
      <c r="W256" s="57"/>
      <c r="X256" s="58"/>
      <c r="Y256" s="58"/>
      <c r="Z256" s="58"/>
      <c r="AB256" s="58"/>
      <c r="AC256" s="58"/>
      <c r="AD256" s="58"/>
    </row>
    <row r="257" spans="2:30" ht="13.5" customHeight="1">
      <c r="B257" s="31"/>
      <c r="C257" s="32"/>
      <c r="D257" s="32"/>
      <c r="E257" s="33"/>
      <c r="F257" s="34"/>
      <c r="G257" s="90"/>
      <c r="H257" s="56"/>
      <c r="J257" s="55"/>
      <c r="O257" s="56"/>
      <c r="P257" s="57"/>
      <c r="Q257" s="56"/>
      <c r="R257" s="56"/>
      <c r="S257" s="56"/>
      <c r="T257" s="56"/>
      <c r="U257" s="56"/>
      <c r="V257" s="56"/>
      <c r="W257" s="57"/>
      <c r="X257" s="58"/>
      <c r="Y257" s="58"/>
      <c r="Z257" s="58"/>
      <c r="AB257" s="58"/>
      <c r="AC257" s="58"/>
      <c r="AD257" s="58"/>
    </row>
    <row r="258" spans="2:30" ht="13.5" customHeight="1">
      <c r="B258" s="31"/>
      <c r="C258" s="32"/>
      <c r="D258" s="32"/>
      <c r="E258" s="33"/>
      <c r="F258" s="34"/>
      <c r="G258" s="90"/>
      <c r="H258" s="56"/>
      <c r="J258" s="55"/>
      <c r="O258" s="56"/>
      <c r="P258" s="57"/>
      <c r="Q258" s="56"/>
      <c r="R258" s="56"/>
      <c r="S258" s="56"/>
      <c r="T258" s="56"/>
      <c r="U258" s="56"/>
      <c r="V258" s="56"/>
      <c r="W258" s="57"/>
      <c r="X258" s="58"/>
      <c r="Y258" s="58"/>
      <c r="Z258" s="58"/>
      <c r="AB258" s="58"/>
      <c r="AC258" s="58"/>
      <c r="AD258" s="58"/>
    </row>
    <row r="259" spans="2:30" ht="13.5" customHeight="1">
      <c r="B259" s="31"/>
      <c r="C259" s="32"/>
      <c r="D259" s="32"/>
      <c r="E259" s="33"/>
      <c r="F259" s="34"/>
      <c r="G259" s="90"/>
      <c r="H259" s="56"/>
      <c r="J259" s="55"/>
      <c r="O259" s="56"/>
      <c r="P259" s="57"/>
      <c r="Q259" s="56"/>
      <c r="R259" s="56"/>
      <c r="S259" s="56"/>
      <c r="T259" s="56"/>
      <c r="U259" s="56"/>
      <c r="V259" s="56"/>
      <c r="W259" s="57"/>
      <c r="X259" s="58"/>
      <c r="Y259" s="58"/>
      <c r="Z259" s="58"/>
      <c r="AB259" s="58"/>
      <c r="AC259" s="58"/>
      <c r="AD259" s="58"/>
    </row>
    <row r="260" spans="2:30" ht="13.5" customHeight="1">
      <c r="B260" s="31"/>
      <c r="C260" s="32"/>
      <c r="D260" s="32"/>
      <c r="E260" s="33"/>
      <c r="F260" s="34"/>
      <c r="G260" s="90"/>
      <c r="H260" s="56"/>
      <c r="J260" s="55"/>
      <c r="O260" s="56"/>
      <c r="P260" s="57"/>
      <c r="Q260" s="56"/>
      <c r="R260" s="56"/>
      <c r="S260" s="56"/>
      <c r="T260" s="56"/>
      <c r="U260" s="56"/>
      <c r="V260" s="56"/>
      <c r="W260" s="57"/>
      <c r="X260" s="58"/>
      <c r="Y260" s="58"/>
      <c r="Z260" s="58"/>
      <c r="AB260" s="58"/>
      <c r="AC260" s="58"/>
      <c r="AD260" s="58"/>
    </row>
    <row r="261" spans="2:30" ht="13.5" customHeight="1">
      <c r="B261" s="31"/>
      <c r="C261" s="32"/>
      <c r="D261" s="32"/>
      <c r="E261" s="33"/>
      <c r="F261" s="34"/>
      <c r="G261" s="90"/>
      <c r="H261" s="56"/>
      <c r="J261" s="55"/>
      <c r="O261" s="56"/>
      <c r="P261" s="57"/>
      <c r="Q261" s="56"/>
      <c r="R261" s="56"/>
      <c r="S261" s="56"/>
      <c r="T261" s="56"/>
      <c r="U261" s="56"/>
      <c r="V261" s="56"/>
      <c r="W261" s="57"/>
      <c r="X261" s="58"/>
      <c r="Y261" s="58"/>
      <c r="Z261" s="58"/>
      <c r="AB261" s="58"/>
      <c r="AC261" s="58"/>
      <c r="AD261" s="58"/>
    </row>
    <row r="262" spans="2:30" ht="13.5" customHeight="1">
      <c r="B262" s="31"/>
      <c r="C262" s="32"/>
      <c r="D262" s="32"/>
      <c r="E262" s="33"/>
      <c r="F262" s="34"/>
      <c r="G262" s="90"/>
      <c r="H262" s="56"/>
      <c r="J262" s="55"/>
      <c r="O262" s="56"/>
      <c r="P262" s="57"/>
      <c r="Q262" s="56"/>
      <c r="R262" s="56"/>
      <c r="S262" s="56"/>
      <c r="T262" s="56"/>
      <c r="U262" s="56"/>
      <c r="V262" s="56"/>
      <c r="W262" s="57"/>
      <c r="X262" s="58"/>
      <c r="Y262" s="58"/>
      <c r="Z262" s="58"/>
      <c r="AB262" s="58"/>
      <c r="AC262" s="58"/>
      <c r="AD262" s="58"/>
    </row>
    <row r="263" spans="2:30" ht="13.5" customHeight="1">
      <c r="B263" s="31"/>
      <c r="C263" s="32"/>
      <c r="D263" s="32"/>
      <c r="E263" s="33"/>
      <c r="F263" s="34"/>
      <c r="G263" s="90"/>
      <c r="H263" s="56"/>
      <c r="J263" s="55"/>
      <c r="O263" s="56"/>
      <c r="P263" s="57"/>
      <c r="Q263" s="56"/>
      <c r="R263" s="56"/>
      <c r="S263" s="56"/>
      <c r="T263" s="56"/>
      <c r="U263" s="56"/>
      <c r="V263" s="56"/>
      <c r="W263" s="57"/>
      <c r="X263" s="58"/>
      <c r="Y263" s="58"/>
      <c r="Z263" s="58"/>
      <c r="AB263" s="58"/>
      <c r="AC263" s="58"/>
      <c r="AD263" s="58"/>
    </row>
    <row r="264" spans="2:30" ht="13.5" customHeight="1">
      <c r="B264" s="31"/>
      <c r="C264" s="32"/>
      <c r="D264" s="32"/>
      <c r="E264" s="33"/>
      <c r="F264" s="34"/>
      <c r="G264" s="90"/>
      <c r="H264" s="56"/>
      <c r="J264" s="55"/>
      <c r="O264" s="56"/>
      <c r="P264" s="57"/>
      <c r="Q264" s="56"/>
      <c r="R264" s="56"/>
      <c r="S264" s="56"/>
      <c r="T264" s="56"/>
      <c r="U264" s="56"/>
      <c r="V264" s="56"/>
      <c r="W264" s="57"/>
      <c r="X264" s="58"/>
      <c r="Y264" s="58"/>
      <c r="Z264" s="58"/>
      <c r="AB264" s="58"/>
      <c r="AC264" s="58"/>
      <c r="AD264" s="58"/>
    </row>
    <row r="265" spans="2:30" ht="13.5" customHeight="1">
      <c r="B265" s="31"/>
      <c r="C265" s="32"/>
      <c r="D265" s="32"/>
      <c r="E265" s="33"/>
      <c r="F265" s="34"/>
      <c r="G265" s="90"/>
      <c r="H265" s="56"/>
      <c r="J265" s="55"/>
      <c r="O265" s="56"/>
      <c r="P265" s="57"/>
      <c r="Q265" s="56"/>
      <c r="R265" s="56"/>
      <c r="S265" s="56"/>
      <c r="T265" s="56"/>
      <c r="U265" s="56"/>
      <c r="V265" s="56"/>
      <c r="W265" s="57"/>
      <c r="X265" s="58"/>
      <c r="Y265" s="58"/>
      <c r="Z265" s="58"/>
      <c r="AB265" s="58"/>
      <c r="AC265" s="58"/>
      <c r="AD265" s="58"/>
    </row>
    <row r="266" spans="2:30" ht="13.5" customHeight="1">
      <c r="B266" s="31"/>
      <c r="C266" s="32"/>
      <c r="D266" s="32"/>
      <c r="E266" s="33"/>
      <c r="F266" s="34"/>
      <c r="G266" s="90"/>
      <c r="H266" s="56"/>
      <c r="J266" s="55"/>
      <c r="O266" s="56"/>
      <c r="P266" s="57"/>
      <c r="Q266" s="56"/>
      <c r="R266" s="56"/>
      <c r="S266" s="56"/>
      <c r="T266" s="56"/>
      <c r="U266" s="56"/>
      <c r="V266" s="56"/>
      <c r="W266" s="57"/>
      <c r="X266" s="58"/>
      <c r="Y266" s="58"/>
      <c r="Z266" s="58"/>
      <c r="AB266" s="58"/>
      <c r="AC266" s="58"/>
      <c r="AD266" s="58"/>
    </row>
    <row r="267" spans="2:30" ht="13.5" customHeight="1">
      <c r="B267" s="31"/>
      <c r="C267" s="32"/>
      <c r="D267" s="32"/>
      <c r="E267" s="33"/>
      <c r="F267" s="34"/>
      <c r="G267" s="90"/>
      <c r="H267" s="56"/>
      <c r="J267" s="55"/>
      <c r="O267" s="56"/>
      <c r="P267" s="57"/>
      <c r="Q267" s="56"/>
      <c r="R267" s="56"/>
      <c r="S267" s="56"/>
      <c r="T267" s="56"/>
      <c r="U267" s="56"/>
      <c r="V267" s="56"/>
      <c r="W267" s="57"/>
      <c r="X267" s="58"/>
      <c r="Y267" s="58"/>
      <c r="Z267" s="58"/>
      <c r="AB267" s="58"/>
      <c r="AC267" s="58"/>
      <c r="AD267" s="58"/>
    </row>
    <row r="268" spans="2:30" ht="13.5" customHeight="1">
      <c r="B268" s="31"/>
      <c r="C268" s="32"/>
      <c r="D268" s="32"/>
      <c r="E268" s="33"/>
      <c r="F268" s="34"/>
      <c r="G268" s="90"/>
      <c r="H268" s="56"/>
      <c r="J268" s="55"/>
      <c r="O268" s="56"/>
      <c r="P268" s="57"/>
      <c r="Q268" s="56"/>
      <c r="R268" s="56"/>
      <c r="S268" s="56"/>
      <c r="T268" s="56"/>
      <c r="U268" s="56"/>
      <c r="V268" s="56"/>
      <c r="W268" s="57"/>
      <c r="X268" s="58"/>
      <c r="Y268" s="58"/>
      <c r="Z268" s="58"/>
      <c r="AB268" s="58"/>
      <c r="AC268" s="58"/>
      <c r="AD268" s="58"/>
    </row>
    <row r="269" ht="12.75">
      <c r="G269" s="90"/>
    </row>
    <row r="270" ht="12.75">
      <c r="G270" s="90"/>
    </row>
    <row r="271" ht="12.75">
      <c r="G271" s="90"/>
    </row>
    <row r="272" ht="12.75">
      <c r="G272" s="90"/>
    </row>
    <row r="273" ht="12.75">
      <c r="G273" s="90"/>
    </row>
    <row r="274" ht="12.75">
      <c r="G274" s="90"/>
    </row>
    <row r="275" ht="12.75">
      <c r="G275" s="90"/>
    </row>
    <row r="276" ht="12.75">
      <c r="G276" s="90"/>
    </row>
    <row r="277" ht="12.75">
      <c r="G277" s="90"/>
    </row>
    <row r="278" ht="12.75">
      <c r="G278" s="90"/>
    </row>
    <row r="279" ht="12.75">
      <c r="G279" s="90"/>
    </row>
    <row r="280" ht="12.75">
      <c r="G280" s="90"/>
    </row>
    <row r="281" ht="12.75">
      <c r="G281" s="90"/>
    </row>
    <row r="282" ht="12.75">
      <c r="G282" s="90"/>
    </row>
    <row r="283" ht="12.75">
      <c r="G283" s="90"/>
    </row>
    <row r="284" ht="12.75">
      <c r="G284" s="90"/>
    </row>
    <row r="285" ht="12.75">
      <c r="G285" s="90"/>
    </row>
    <row r="286" ht="12.75">
      <c r="G286" s="90"/>
    </row>
    <row r="287" ht="12.75">
      <c r="G287" s="90"/>
    </row>
    <row r="288" ht="12.75">
      <c r="G288" s="90"/>
    </row>
    <row r="289" ht="12.75">
      <c r="G289" s="90"/>
    </row>
    <row r="290" ht="12.75">
      <c r="G290" s="90"/>
    </row>
    <row r="291" ht="12.75">
      <c r="G291" s="90"/>
    </row>
    <row r="292" ht="12.75">
      <c r="G292" s="90"/>
    </row>
    <row r="293" ht="12.75">
      <c r="G293" s="90"/>
    </row>
    <row r="294" ht="12.75">
      <c r="G294" s="90"/>
    </row>
    <row r="295" ht="12.75">
      <c r="G295" s="90"/>
    </row>
    <row r="296" ht="12.75">
      <c r="G296" s="90"/>
    </row>
    <row r="297" ht="12.75">
      <c r="G297" s="90"/>
    </row>
    <row r="298" ht="12.75">
      <c r="G298" s="90"/>
    </row>
    <row r="299" ht="12.75">
      <c r="G299" s="90"/>
    </row>
    <row r="300" ht="12.75">
      <c r="G300" s="90"/>
    </row>
    <row r="301" ht="12.75">
      <c r="G301" s="90"/>
    </row>
    <row r="302" ht="12.75">
      <c r="G302" s="90"/>
    </row>
    <row r="303" ht="12.75">
      <c r="G303" s="90"/>
    </row>
    <row r="304" ht="12.75">
      <c r="G304" s="90"/>
    </row>
    <row r="305" ht="12.75">
      <c r="G305" s="90"/>
    </row>
    <row r="306" ht="12.75">
      <c r="G306" s="90"/>
    </row>
    <row r="307" ht="12.75">
      <c r="G307" s="90"/>
    </row>
    <row r="308" ht="12.75">
      <c r="G308" s="90"/>
    </row>
    <row r="309" ht="12.75">
      <c r="G309" s="90"/>
    </row>
    <row r="310" ht="12.75">
      <c r="G310" s="90"/>
    </row>
    <row r="311" ht="12.75">
      <c r="G311" s="90"/>
    </row>
    <row r="312" ht="12.75">
      <c r="G312" s="90"/>
    </row>
    <row r="313" ht="12.75">
      <c r="G313" s="90"/>
    </row>
    <row r="314" ht="12.75">
      <c r="G314" s="90"/>
    </row>
    <row r="315" ht="12.75">
      <c r="G315" s="90"/>
    </row>
    <row r="316" ht="12.75">
      <c r="G316" s="90"/>
    </row>
    <row r="317" ht="12.75">
      <c r="G317" s="90"/>
    </row>
  </sheetData>
  <sheetProtection insertRows="0" selectLockedCells="1" sort="0"/>
  <protectedRanges>
    <protectedRange sqref="A163:D166 E163:F65536 A250:D65536 F1:F4 A91:E96 A90:F90 D63 F18:F22 A67:E70 F68:F70 F56:F64 D61 F84 F91 F98:F99 F93:F96 A98:C110 D106:D111 A65:F66 D98:D104 D26:D30 B58:C64 C42:C49 D58:D59 A59:A64 A84:E89 C111 D83 A129:E141 C142:E142 D143:E143 C80:E80 D81 C50:D57 A42:B57 F45:F54 F86:F89 A80:B83 A1:E22 F6:F16 A23:F25 F27:F43 A71:F75 E81:F83 C81:C83 A97:F97 F118:F121 C112:D128 F123:F128 F130:F137 A142:B143 F147:F151 F153:F162 A144:E162 D33:D49 A26:C41 E26:E64 A76:E79 F77:F80 E98:E128 A111:B128 F101:F116 F139:F145" name="Rango1"/>
    <protectedRange sqref="AK160:AK162 AK65:AK66 AK43 AK98 AK90 AK53:AK54 AK136:AK137 AK127 AK150 AK7:AK16 AK23:AK27" name="Rango1_1"/>
    <protectedRange sqref="D60 D82 D62" name="Rango1_2"/>
    <protectedRange sqref="D105" name="Rango1_2_1"/>
    <protectedRange sqref="D31" name="Rango1_2_2"/>
    <protectedRange sqref="D32" name="Rango1_2_3"/>
    <protectedRange sqref="D64" name="Rango1_3"/>
  </protectedRanges>
  <mergeCells count="4">
    <mergeCell ref="B1:H1"/>
    <mergeCell ref="B2:H2"/>
    <mergeCell ref="B3:H3"/>
    <mergeCell ref="AN3:AO3"/>
  </mergeCells>
  <printOptions/>
  <pageMargins left="0.1968503937007874" right="0.5511811023622047" top="0.31496062992125984" bottom="0.5905511811023623" header="0.2755905511811024" footer="0.5511811023622047"/>
  <pageSetup horizontalDpi="300" verticalDpi="300" orientation="landscape" r:id="rId1"/>
  <rowBreaks count="18" manualBreakCount="18">
    <brk id="16" max="255" man="1"/>
    <brk id="25" max="255" man="1"/>
    <brk id="43" max="255" man="1"/>
    <brk id="54" max="255" man="1"/>
    <brk id="66" max="255" man="1"/>
    <brk id="75" max="255" man="1"/>
    <brk id="84" max="255" man="1"/>
    <brk id="91" max="255" man="1"/>
    <brk id="99" max="255" man="1"/>
    <brk id="116" max="255" man="1"/>
    <brk id="121" max="255" man="1"/>
    <brk id="128" max="255" man="1"/>
    <brk id="137" max="255" man="1"/>
    <brk id="145" max="255" man="1"/>
    <brk id="151" max="255" man="1"/>
    <brk id="165" max="255" man="1"/>
    <brk id="189" max="255" man="1"/>
    <brk id="21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B16" sqref="B16"/>
    </sheetView>
  </sheetViews>
  <sheetFormatPr defaultColWidth="11.421875" defaultRowHeight="12.75"/>
  <cols>
    <col min="1" max="1" width="0.2890625" style="0" customWidth="1"/>
    <col min="2" max="2" width="8.8515625" style="5" hidden="1" customWidth="1"/>
    <col min="3" max="4" width="6.140625" style="0" hidden="1" customWidth="1"/>
    <col min="5" max="5" width="7.00390625" style="0" hidden="1" customWidth="1"/>
    <col min="6" max="7" width="11.421875" style="2" customWidth="1"/>
    <col min="8" max="8" width="11.28125" style="0" customWidth="1"/>
    <col min="9" max="10" width="11.421875" style="2" customWidth="1"/>
  </cols>
  <sheetData>
    <row r="1" spans="1:5" ht="18">
      <c r="A1" s="9" t="s">
        <v>47</v>
      </c>
      <c r="B1" s="9" t="s">
        <v>46</v>
      </c>
      <c r="C1" s="9" t="s">
        <v>3</v>
      </c>
      <c r="D1" s="9" t="s">
        <v>4</v>
      </c>
      <c r="E1" s="9" t="s">
        <v>5</v>
      </c>
    </row>
    <row r="2" spans="1:5" ht="18">
      <c r="A2" s="99"/>
      <c r="B2" s="9" t="s">
        <v>34</v>
      </c>
      <c r="C2" s="92">
        <v>46</v>
      </c>
      <c r="D2" s="92">
        <v>28</v>
      </c>
      <c r="E2" s="93">
        <v>33</v>
      </c>
    </row>
    <row r="3" spans="1:6" ht="18">
      <c r="A3" s="99"/>
      <c r="B3" s="9" t="s">
        <v>44</v>
      </c>
      <c r="C3" s="92">
        <v>46</v>
      </c>
      <c r="D3" s="92">
        <v>28</v>
      </c>
      <c r="E3" s="93">
        <v>33</v>
      </c>
      <c r="F3" s="3"/>
    </row>
    <row r="4" spans="1:5" ht="18.75" thickBot="1">
      <c r="A4" s="97"/>
      <c r="B4" s="98" t="s">
        <v>30</v>
      </c>
      <c r="C4" s="94">
        <v>46</v>
      </c>
      <c r="D4" s="92">
        <v>28</v>
      </c>
      <c r="E4" s="93">
        <v>33</v>
      </c>
    </row>
    <row r="5" spans="1:5" ht="18.75" thickTop="1">
      <c r="A5" s="99"/>
      <c r="B5" s="100" t="s">
        <v>43</v>
      </c>
      <c r="C5" s="95">
        <v>46</v>
      </c>
      <c r="D5" s="95">
        <v>28</v>
      </c>
      <c r="E5" s="96">
        <v>32</v>
      </c>
    </row>
    <row r="6" spans="1:5" ht="18">
      <c r="A6" s="99"/>
      <c r="B6" s="100" t="s">
        <v>66</v>
      </c>
      <c r="C6" s="95">
        <v>0</v>
      </c>
      <c r="D6" s="95">
        <v>0</v>
      </c>
      <c r="E6" s="96">
        <v>0</v>
      </c>
    </row>
    <row r="7" spans="1:5" ht="18">
      <c r="A7" s="99"/>
      <c r="B7" s="100" t="s">
        <v>29</v>
      </c>
      <c r="C7" s="95">
        <v>10</v>
      </c>
      <c r="D7" s="95">
        <v>7</v>
      </c>
      <c r="E7" s="96">
        <v>1</v>
      </c>
    </row>
    <row r="8" spans="1:5" ht="18">
      <c r="A8" s="99"/>
      <c r="B8" s="100" t="s">
        <v>67</v>
      </c>
      <c r="C8" s="114">
        <v>0</v>
      </c>
      <c r="D8" s="95">
        <v>0</v>
      </c>
      <c r="E8" s="96">
        <v>0</v>
      </c>
    </row>
    <row r="9" spans="1:5" ht="18.75" thickBot="1">
      <c r="A9" s="97"/>
      <c r="B9" s="98" t="s">
        <v>42</v>
      </c>
      <c r="C9" s="94">
        <v>10</v>
      </c>
      <c r="D9" s="95">
        <v>7</v>
      </c>
      <c r="E9" s="96">
        <v>1</v>
      </c>
    </row>
    <row r="10" spans="1:5" ht="18.75" thickTop="1">
      <c r="A10" s="99"/>
      <c r="B10" s="100" t="s">
        <v>33</v>
      </c>
      <c r="C10" s="92">
        <v>46</v>
      </c>
      <c r="D10" s="95">
        <v>28</v>
      </c>
      <c r="E10" s="96">
        <v>33</v>
      </c>
    </row>
    <row r="11" spans="1:5" ht="18.75" thickBot="1">
      <c r="A11" s="97"/>
      <c r="B11" s="98" t="s">
        <v>41</v>
      </c>
      <c r="C11" s="94">
        <v>0</v>
      </c>
      <c r="D11" s="95">
        <v>0</v>
      </c>
      <c r="E11" s="96">
        <v>0</v>
      </c>
    </row>
    <row r="12" spans="1:5" ht="18.75" thickTop="1">
      <c r="A12" s="99"/>
      <c r="B12" s="100" t="s">
        <v>32</v>
      </c>
      <c r="C12" s="92">
        <v>44</v>
      </c>
      <c r="D12" s="95">
        <v>30</v>
      </c>
      <c r="E12" s="96">
        <v>72</v>
      </c>
    </row>
    <row r="13" spans="1:5" ht="18.75" thickBot="1">
      <c r="A13" s="97"/>
      <c r="B13" s="98" t="s">
        <v>40</v>
      </c>
      <c r="C13" s="94">
        <v>44</v>
      </c>
      <c r="D13" s="95">
        <v>30</v>
      </c>
      <c r="E13" s="96">
        <v>72</v>
      </c>
    </row>
    <row r="14" spans="1:5" ht="18.75" thickTop="1">
      <c r="A14" s="99"/>
      <c r="B14" s="100" t="s">
        <v>31</v>
      </c>
      <c r="C14" s="92">
        <v>46</v>
      </c>
      <c r="D14" s="95">
        <v>28</v>
      </c>
      <c r="E14" s="96">
        <v>33</v>
      </c>
    </row>
    <row r="15" spans="1:5" ht="18.75" thickBot="1">
      <c r="A15" s="97"/>
      <c r="B15" s="98" t="s">
        <v>39</v>
      </c>
      <c r="C15" s="94">
        <v>0</v>
      </c>
      <c r="D15" s="95">
        <v>0</v>
      </c>
      <c r="E15" s="96">
        <v>0</v>
      </c>
    </row>
    <row r="16" spans="1:5" ht="18.75" thickTop="1">
      <c r="A16" s="99"/>
      <c r="B16" s="100" t="s">
        <v>28</v>
      </c>
      <c r="C16" s="92">
        <v>3</v>
      </c>
      <c r="D16" s="95">
        <v>22</v>
      </c>
      <c r="E16" s="96">
        <v>17</v>
      </c>
    </row>
    <row r="17" spans="1:5" ht="18">
      <c r="A17" s="99"/>
      <c r="B17" s="100" t="s">
        <v>45</v>
      </c>
      <c r="C17" s="92">
        <v>0</v>
      </c>
      <c r="D17" s="95">
        <v>0</v>
      </c>
      <c r="E17" s="96">
        <v>0</v>
      </c>
    </row>
    <row r="18" spans="1:5" ht="18">
      <c r="A18" s="99"/>
      <c r="B18" s="100" t="s">
        <v>27</v>
      </c>
      <c r="C18" s="92">
        <v>10</v>
      </c>
      <c r="D18" s="95">
        <v>7</v>
      </c>
      <c r="E18" s="96">
        <v>1</v>
      </c>
    </row>
    <row r="19" spans="1:5" ht="18.75" thickBot="1">
      <c r="A19" s="97"/>
      <c r="B19" s="98" t="s">
        <v>26</v>
      </c>
      <c r="C19" s="94">
        <v>0</v>
      </c>
      <c r="D19" s="95">
        <v>0</v>
      </c>
      <c r="E19" s="96">
        <v>0</v>
      </c>
    </row>
    <row r="20" spans="1:5" ht="18.75" thickTop="1">
      <c r="A20" s="99"/>
      <c r="B20" s="100" t="s">
        <v>25</v>
      </c>
      <c r="C20" s="92">
        <v>3</v>
      </c>
      <c r="D20" s="95">
        <v>22</v>
      </c>
      <c r="E20" s="96">
        <v>17</v>
      </c>
    </row>
    <row r="21" spans="1:5" ht="18">
      <c r="A21" s="99"/>
      <c r="B21" s="100" t="s">
        <v>24</v>
      </c>
      <c r="C21" s="92">
        <v>0</v>
      </c>
      <c r="D21" s="95">
        <v>0</v>
      </c>
      <c r="E21" s="96">
        <v>0</v>
      </c>
    </row>
    <row r="22" spans="1:5" ht="18">
      <c r="A22" s="99"/>
      <c r="B22" s="100" t="s">
        <v>38</v>
      </c>
      <c r="C22" s="92">
        <v>7</v>
      </c>
      <c r="D22" s="95">
        <v>33</v>
      </c>
      <c r="E22" s="96">
        <v>45</v>
      </c>
    </row>
    <row r="23" spans="1:5" ht="18.75" thickBot="1">
      <c r="A23" s="97"/>
      <c r="B23" s="98" t="s">
        <v>37</v>
      </c>
      <c r="C23" s="94">
        <v>0</v>
      </c>
      <c r="D23" s="95">
        <v>0</v>
      </c>
      <c r="E23" s="96">
        <v>0</v>
      </c>
    </row>
    <row r="24" spans="8:10" ht="13.5" thickTop="1">
      <c r="H24" s="2"/>
      <c r="J24"/>
    </row>
    <row r="25" spans="8:10" ht="12.75">
      <c r="H25" s="2"/>
      <c r="J25"/>
    </row>
    <row r="26" spans="8:10" ht="12.75">
      <c r="H26" s="2"/>
      <c r="J26"/>
    </row>
    <row r="27" spans="8:10" ht="12.75">
      <c r="H27" s="2"/>
      <c r="J27"/>
    </row>
    <row r="28" spans="8:10" ht="12.75">
      <c r="H28" s="2"/>
      <c r="J28"/>
    </row>
    <row r="29" spans="8:10" ht="12.75">
      <c r="H29" s="2"/>
      <c r="J29"/>
    </row>
    <row r="30" spans="8:10" ht="12.75">
      <c r="H30" s="2"/>
      <c r="J30"/>
    </row>
    <row r="31" spans="8:10" ht="12.75">
      <c r="H31" s="2"/>
      <c r="J31"/>
    </row>
    <row r="32" spans="8:10" ht="12.75">
      <c r="H32" s="2"/>
      <c r="J32"/>
    </row>
    <row r="33" spans="8:10" ht="12.75">
      <c r="H33" s="2"/>
      <c r="J33"/>
    </row>
    <row r="34" spans="8:10" ht="12.75">
      <c r="H34" s="2"/>
      <c r="J34"/>
    </row>
    <row r="35" ht="12.75">
      <c r="H35" s="1"/>
    </row>
    <row r="36" ht="12.75">
      <c r="H36" s="1"/>
    </row>
  </sheetData>
  <sheetProtection/>
  <protectedRanges>
    <protectedRange sqref="B1 H35:H65536 B3:B23" name="Rango1_1"/>
  </protectedRanges>
  <printOptions/>
  <pageMargins left="0.75" right="0.75" top="1" bottom="1" header="0" footer="0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697"/>
  <sheetViews>
    <sheetView workbookViewId="0" topLeftCell="B1">
      <selection activeCell="C1" sqref="C1"/>
    </sheetView>
  </sheetViews>
  <sheetFormatPr defaultColWidth="11.421875" defaultRowHeight="12.75"/>
  <cols>
    <col min="1" max="1" width="0" style="0" hidden="1" customWidth="1"/>
    <col min="2" max="2" width="10.8515625" style="1" bestFit="1" customWidth="1"/>
    <col min="3" max="3" width="50.00390625" style="0" customWidth="1"/>
  </cols>
  <sheetData>
    <row r="1" ht="13.5" thickBot="1"/>
    <row r="2" spans="1:4" ht="24.75" thickBot="1" thickTop="1">
      <c r="A2" s="10"/>
      <c r="B2" s="135" t="s">
        <v>61</v>
      </c>
      <c r="C2" s="136"/>
      <c r="D2" s="32"/>
    </row>
    <row r="3" spans="1:4" ht="24" thickTop="1">
      <c r="A3" s="10"/>
      <c r="B3" s="66" t="s">
        <v>60</v>
      </c>
      <c r="C3" s="67" t="s">
        <v>1</v>
      </c>
      <c r="D3" s="32"/>
    </row>
    <row r="4" spans="1:4" ht="18">
      <c r="A4" s="10">
        <v>1</v>
      </c>
      <c r="B4" s="68">
        <f>SUMIF('DESC.BIDASOA08'!D$7:D$164,C4,'DESC.BIDASOA08'!A$7:A$164)</f>
        <v>321</v>
      </c>
      <c r="C4" s="64" t="s">
        <v>58</v>
      </c>
      <c r="D4" s="10"/>
    </row>
    <row r="5" spans="1:4" ht="18">
      <c r="A5" s="10">
        <v>2</v>
      </c>
      <c r="B5" s="68">
        <f>SUMIF('DESC.BIDASOA08'!D$7:D$164,C5,'DESC.BIDASOA08'!A$7:A$164)</f>
        <v>238</v>
      </c>
      <c r="C5" s="64" t="s">
        <v>50</v>
      </c>
      <c r="D5" s="10"/>
    </row>
    <row r="6" spans="1:4" ht="18">
      <c r="A6" s="10">
        <v>3</v>
      </c>
      <c r="B6" s="68">
        <f>SUMIF('DESC.BIDASOA08'!D$7:D$164,C6,'DESC.BIDASOA08'!A$7:A$164)</f>
        <v>180</v>
      </c>
      <c r="C6" s="64" t="s">
        <v>48</v>
      </c>
      <c r="D6" s="10"/>
    </row>
    <row r="7" spans="1:4" ht="18">
      <c r="A7" s="10">
        <v>4</v>
      </c>
      <c r="B7" s="68">
        <f>SUMIF('DESC.BIDASOA08'!D$7:D$164,C7,'DESC.BIDASOA08'!A$7:A$164)</f>
        <v>156</v>
      </c>
      <c r="C7" s="64" t="s">
        <v>56</v>
      </c>
      <c r="D7" s="10"/>
    </row>
    <row r="8" spans="1:4" ht="18">
      <c r="A8" s="10">
        <v>5</v>
      </c>
      <c r="B8" s="68">
        <f>SUMIF('DESC.BIDASOA08'!D$7:D$164,C8,'DESC.BIDASOA08'!A$7:A$164)</f>
        <v>117</v>
      </c>
      <c r="C8" s="64" t="s">
        <v>68</v>
      </c>
      <c r="D8" s="10"/>
    </row>
    <row r="9" spans="1:4" ht="18">
      <c r="A9" s="10">
        <v>6</v>
      </c>
      <c r="B9" s="68">
        <f>SUMIF('DESC.BIDASOA08'!D$7:D$164,C9,'DESC.BIDASOA08'!A$7:A$164)</f>
        <v>80</v>
      </c>
      <c r="C9" s="64" t="s">
        <v>59</v>
      </c>
      <c r="D9" s="10"/>
    </row>
    <row r="10" spans="1:4" ht="18">
      <c r="A10" s="10">
        <v>7</v>
      </c>
      <c r="B10" s="68">
        <f>SUMIF('DESC.BIDASOA08'!D$7:D$164,C10,'DESC.BIDASOA08'!A$7:A$164)</f>
        <v>46</v>
      </c>
      <c r="C10" s="64" t="s">
        <v>53</v>
      </c>
      <c r="D10" s="10"/>
    </row>
    <row r="11" spans="1:4" ht="18">
      <c r="A11" s="10">
        <v>8</v>
      </c>
      <c r="B11" s="68">
        <f>SUMIF('DESC.BIDASOA08'!D$7:D$164,C11,'DESC.BIDASOA08'!A$7:A$164)</f>
        <v>36</v>
      </c>
      <c r="C11" s="64" t="s">
        <v>51</v>
      </c>
      <c r="D11" s="10"/>
    </row>
    <row r="12" spans="1:4" ht="18">
      <c r="A12" s="10">
        <v>9</v>
      </c>
      <c r="B12" s="68">
        <f>SUMIF('DESC.BIDASOA08'!D$7:D$164,C12,'DESC.BIDASOA08'!A$7:A$164)</f>
        <v>15</v>
      </c>
      <c r="C12" s="64" t="s">
        <v>54</v>
      </c>
      <c r="D12" s="10"/>
    </row>
    <row r="13" spans="1:4" ht="18">
      <c r="A13" s="10">
        <v>10</v>
      </c>
      <c r="B13" s="68">
        <f>SUMIF('DESC.BIDASOA08'!D$7:D$164,C13,'DESC.BIDASOA08'!A$7:A$164)</f>
        <v>27</v>
      </c>
      <c r="C13" s="64" t="s">
        <v>141</v>
      </c>
      <c r="D13" s="10"/>
    </row>
    <row r="14" spans="1:4" ht="18">
      <c r="A14" s="10">
        <v>11</v>
      </c>
      <c r="B14" s="68">
        <f>SUMIF('DESC.BIDASOA08'!D$7:D$164,C14,'DESC.BIDASOA08'!A$7:A$164)</f>
        <v>21</v>
      </c>
      <c r="C14" s="64" t="s">
        <v>52</v>
      </c>
      <c r="D14" s="10"/>
    </row>
    <row r="15" spans="1:4" ht="18">
      <c r="A15" s="10">
        <v>12</v>
      </c>
      <c r="B15" s="68">
        <f>SUMIF('DESC.BIDASOA08'!D$7:D$164,C15,'DESC.BIDASOA08'!A$7:A$164)</f>
        <v>15</v>
      </c>
      <c r="C15" s="64" t="s">
        <v>57</v>
      </c>
      <c r="D15" s="10"/>
    </row>
    <row r="16" spans="1:4" ht="18">
      <c r="A16" s="10">
        <v>13</v>
      </c>
      <c r="B16" s="68">
        <f>SUMIF('DESC.BIDASOA08'!D$7:D$164,C16,'DESC.BIDASOA08'!A$7:A$164)</f>
        <v>14</v>
      </c>
      <c r="C16" s="130" t="s">
        <v>55</v>
      </c>
      <c r="D16" s="10"/>
    </row>
    <row r="17" spans="1:4" ht="18.75">
      <c r="A17" s="10">
        <v>14</v>
      </c>
      <c r="B17" s="68">
        <f>SUMIF('DESC.BIDASOA08'!D$7:D$164,C17,'DESC.BIDASOA08'!A$7:A$164)</f>
        <v>9</v>
      </c>
      <c r="C17" s="131" t="s">
        <v>151</v>
      </c>
      <c r="D17" s="10"/>
    </row>
    <row r="18" spans="1:4" ht="18">
      <c r="A18" s="10">
        <v>15</v>
      </c>
      <c r="B18" s="68">
        <f>SUMIF('DESC.BIDASOA08'!D$7:D$164,C18,'DESC.BIDASOA08'!A$7:A$164)</f>
        <v>7</v>
      </c>
      <c r="C18" s="64" t="s">
        <v>131</v>
      </c>
      <c r="D18" s="10"/>
    </row>
    <row r="19" spans="1:4" ht="18">
      <c r="A19" s="10">
        <v>16</v>
      </c>
      <c r="B19" s="68">
        <f>SUMIF('DESC.BIDASOA08'!D$7:D$164,C19,'DESC.BIDASOA08'!A$7:A$164)</f>
        <v>0</v>
      </c>
      <c r="C19" s="64" t="s">
        <v>107</v>
      </c>
      <c r="D19" s="10"/>
    </row>
    <row r="20" spans="1:4" ht="18.75">
      <c r="A20" s="10">
        <v>17</v>
      </c>
      <c r="B20" s="68">
        <f>SUMIF('DESC.BIDASOA08'!D$7:D$164,C20,'DESC.BIDASOA08'!A$7:A$164)</f>
        <v>0</v>
      </c>
      <c r="C20" s="119" t="s">
        <v>49</v>
      </c>
      <c r="D20" s="10"/>
    </row>
    <row r="21" spans="1:4" ht="18">
      <c r="A21" s="10">
        <v>18</v>
      </c>
      <c r="B21" s="68"/>
      <c r="C21" s="64"/>
      <c r="D21" s="10"/>
    </row>
    <row r="22" spans="1:4" ht="18">
      <c r="A22" s="10">
        <v>19</v>
      </c>
      <c r="B22" s="68"/>
      <c r="C22" s="64"/>
      <c r="D22" s="10"/>
    </row>
    <row r="23" spans="1:4" ht="18.75" thickBot="1">
      <c r="A23" s="10">
        <v>20</v>
      </c>
      <c r="B23" s="69"/>
      <c r="C23" s="65"/>
      <c r="D23" s="10"/>
    </row>
    <row r="24" spans="1:4" ht="13.5" thickTop="1">
      <c r="A24" s="10"/>
      <c r="B24" s="39"/>
      <c r="C24" s="10"/>
      <c r="D24" s="10"/>
    </row>
    <row r="25" spans="1:4" ht="12.75">
      <c r="A25" s="10"/>
      <c r="B25" s="39"/>
      <c r="C25" s="10"/>
      <c r="D25" s="10"/>
    </row>
    <row r="26" spans="1:4" ht="23.25">
      <c r="A26" s="10"/>
      <c r="B26" s="137"/>
      <c r="C26" s="137"/>
      <c r="D26" s="32"/>
    </row>
    <row r="27" spans="1:4" ht="23.25">
      <c r="A27" s="10"/>
      <c r="B27" s="109"/>
      <c r="C27" s="108"/>
      <c r="D27" s="10"/>
    </row>
    <row r="28" spans="1:4" ht="18">
      <c r="A28" s="10"/>
      <c r="B28" s="110"/>
      <c r="C28" s="111"/>
      <c r="D28" s="10"/>
    </row>
    <row r="29" spans="1:4" ht="18">
      <c r="A29" s="10"/>
      <c r="B29" s="110"/>
      <c r="C29" s="111"/>
      <c r="D29" s="10"/>
    </row>
    <row r="30" spans="1:4" ht="18">
      <c r="A30" s="10"/>
      <c r="B30" s="110"/>
      <c r="C30" s="111"/>
      <c r="D30" s="10"/>
    </row>
    <row r="31" spans="1:4" ht="18">
      <c r="A31" s="10"/>
      <c r="B31" s="110"/>
      <c r="C31" s="111"/>
      <c r="D31" s="10"/>
    </row>
    <row r="32" spans="1:4" ht="18">
      <c r="A32" s="10"/>
      <c r="B32" s="110"/>
      <c r="C32" s="111"/>
      <c r="D32" s="10"/>
    </row>
    <row r="33" spans="1:4" ht="18">
      <c r="A33" s="10"/>
      <c r="B33" s="110"/>
      <c r="C33" s="111"/>
      <c r="D33" s="10"/>
    </row>
    <row r="34" spans="1:4" ht="18">
      <c r="A34" s="10"/>
      <c r="B34" s="110"/>
      <c r="C34" s="111"/>
      <c r="D34" s="10"/>
    </row>
    <row r="35" spans="1:4" ht="18">
      <c r="A35" s="10"/>
      <c r="B35" s="110"/>
      <c r="C35" s="111"/>
      <c r="D35" s="10"/>
    </row>
    <row r="36" spans="1:4" ht="18">
      <c r="A36" s="10"/>
      <c r="B36" s="110"/>
      <c r="C36" s="111"/>
      <c r="D36" s="10"/>
    </row>
    <row r="37" spans="1:4" ht="18">
      <c r="A37" s="10"/>
      <c r="B37" s="110"/>
      <c r="C37" s="111"/>
      <c r="D37" s="10"/>
    </row>
    <row r="38" spans="1:4" ht="18">
      <c r="A38" s="10"/>
      <c r="B38" s="110"/>
      <c r="C38" s="111"/>
      <c r="D38" s="10"/>
    </row>
    <row r="39" spans="1:4" ht="18">
      <c r="A39" s="10"/>
      <c r="B39" s="110"/>
      <c r="C39" s="111"/>
      <c r="D39" s="10"/>
    </row>
    <row r="40" spans="1:4" ht="18">
      <c r="A40" s="10"/>
      <c r="B40" s="110"/>
      <c r="C40" s="111"/>
      <c r="D40" s="10"/>
    </row>
    <row r="41" spans="1:4" ht="18">
      <c r="A41" s="10"/>
      <c r="B41" s="110"/>
      <c r="C41" s="111"/>
      <c r="D41" s="10"/>
    </row>
    <row r="42" spans="1:4" ht="18">
      <c r="A42" s="10"/>
      <c r="B42" s="110"/>
      <c r="C42" s="111"/>
      <c r="D42" s="10"/>
    </row>
    <row r="43" spans="1:4" ht="18">
      <c r="A43" s="10"/>
      <c r="B43" s="110"/>
      <c r="C43" s="111"/>
      <c r="D43" s="10"/>
    </row>
    <row r="44" spans="1:4" ht="18">
      <c r="A44" s="10"/>
      <c r="B44" s="110"/>
      <c r="C44" s="111"/>
      <c r="D44" s="10"/>
    </row>
    <row r="45" spans="1:4" ht="18">
      <c r="A45" s="10"/>
      <c r="B45" s="110"/>
      <c r="C45" s="111"/>
      <c r="D45" s="10"/>
    </row>
    <row r="46" spans="1:4" ht="18">
      <c r="A46" s="10"/>
      <c r="B46" s="110"/>
      <c r="C46" s="111"/>
      <c r="D46" s="10"/>
    </row>
    <row r="47" spans="1:4" ht="18">
      <c r="A47" s="10"/>
      <c r="B47" s="110"/>
      <c r="C47" s="111"/>
      <c r="D47" s="10"/>
    </row>
    <row r="48" spans="1:4" ht="12.75">
      <c r="A48" s="10"/>
      <c r="B48" s="112"/>
      <c r="C48" s="12"/>
      <c r="D48" s="10"/>
    </row>
    <row r="49" spans="1:4" ht="12.75">
      <c r="A49" s="10"/>
      <c r="B49" s="112"/>
      <c r="C49" s="12"/>
      <c r="D49" s="10"/>
    </row>
    <row r="50" spans="1:4" ht="23.25">
      <c r="A50" s="10"/>
      <c r="B50" s="137"/>
      <c r="C50" s="137"/>
      <c r="D50" s="32"/>
    </row>
    <row r="51" spans="1:4" ht="23.25">
      <c r="A51" s="10"/>
      <c r="B51" s="109"/>
      <c r="C51" s="108"/>
      <c r="D51" s="10"/>
    </row>
    <row r="52" spans="1:4" ht="18">
      <c r="A52" s="10"/>
      <c r="B52" s="110"/>
      <c r="C52" s="111"/>
      <c r="D52" s="10"/>
    </row>
    <row r="53" spans="1:4" ht="18">
      <c r="A53" s="10"/>
      <c r="B53" s="110"/>
      <c r="C53" s="111"/>
      <c r="D53" s="10"/>
    </row>
    <row r="54" spans="1:4" ht="18">
      <c r="A54" s="10"/>
      <c r="B54" s="110"/>
      <c r="C54" s="111"/>
      <c r="D54" s="10"/>
    </row>
    <row r="55" spans="1:4" ht="18">
      <c r="A55" s="10"/>
      <c r="B55" s="110"/>
      <c r="C55" s="111"/>
      <c r="D55" s="10"/>
    </row>
    <row r="56" spans="1:4" ht="18">
      <c r="A56" s="10"/>
      <c r="B56" s="110"/>
      <c r="C56" s="111"/>
      <c r="D56" s="10"/>
    </row>
    <row r="57" spans="1:4" ht="18">
      <c r="A57" s="10"/>
      <c r="B57" s="110"/>
      <c r="C57" s="111"/>
      <c r="D57" s="10"/>
    </row>
    <row r="58" spans="1:4" ht="18">
      <c r="A58" s="10"/>
      <c r="B58" s="110"/>
      <c r="C58" s="111"/>
      <c r="D58" s="10"/>
    </row>
    <row r="59" spans="1:4" ht="18">
      <c r="A59" s="10"/>
      <c r="B59" s="110"/>
      <c r="C59" s="111"/>
      <c r="D59" s="10"/>
    </row>
    <row r="60" spans="1:4" ht="18">
      <c r="A60" s="10"/>
      <c r="B60" s="110"/>
      <c r="C60" s="111"/>
      <c r="D60" s="10"/>
    </row>
    <row r="61" spans="1:4" ht="18">
      <c r="A61" s="10"/>
      <c r="B61" s="110"/>
      <c r="C61" s="111"/>
      <c r="D61" s="10"/>
    </row>
    <row r="62" spans="1:4" ht="18">
      <c r="A62" s="10"/>
      <c r="B62" s="110"/>
      <c r="C62" s="111"/>
      <c r="D62" s="10"/>
    </row>
    <row r="63" spans="1:4" ht="18">
      <c r="A63" s="10"/>
      <c r="B63" s="110"/>
      <c r="C63" s="111"/>
      <c r="D63" s="10"/>
    </row>
    <row r="64" spans="1:4" ht="18">
      <c r="A64" s="10"/>
      <c r="B64" s="110"/>
      <c r="C64" s="111"/>
      <c r="D64" s="10"/>
    </row>
    <row r="65" spans="1:4" ht="18">
      <c r="A65" s="10"/>
      <c r="B65" s="110"/>
      <c r="C65" s="111"/>
      <c r="D65" s="10"/>
    </row>
    <row r="66" spans="1:4" ht="18">
      <c r="A66" s="10"/>
      <c r="B66" s="110"/>
      <c r="C66" s="111"/>
      <c r="D66" s="10"/>
    </row>
    <row r="67" spans="1:4" ht="18">
      <c r="A67" s="10"/>
      <c r="B67" s="110"/>
      <c r="C67" s="111"/>
      <c r="D67" s="10"/>
    </row>
    <row r="68" spans="1:4" ht="18">
      <c r="A68" s="10"/>
      <c r="B68" s="110"/>
      <c r="C68" s="111"/>
      <c r="D68" s="10"/>
    </row>
    <row r="69" spans="1:4" ht="18">
      <c r="A69" s="10"/>
      <c r="B69" s="110"/>
      <c r="C69" s="111"/>
      <c r="D69" s="10"/>
    </row>
    <row r="70" spans="1:4" ht="18">
      <c r="A70" s="10"/>
      <c r="B70" s="110"/>
      <c r="C70" s="111"/>
      <c r="D70" s="10"/>
    </row>
    <row r="71" spans="1:4" ht="18">
      <c r="A71" s="10"/>
      <c r="B71" s="110"/>
      <c r="C71" s="111"/>
      <c r="D71" s="10"/>
    </row>
    <row r="72" spans="1:4" ht="12.75">
      <c r="A72" s="10"/>
      <c r="B72" s="112"/>
      <c r="C72" s="12"/>
      <c r="D72" s="10"/>
    </row>
    <row r="73" spans="1:4" ht="12.75">
      <c r="A73" s="10"/>
      <c r="B73" s="112"/>
      <c r="C73" s="12"/>
      <c r="D73" s="10"/>
    </row>
    <row r="74" spans="1:4" ht="12.75">
      <c r="A74" s="10"/>
      <c r="B74" s="112"/>
      <c r="C74" s="12"/>
      <c r="D74" s="10"/>
    </row>
    <row r="75" spans="1:4" ht="12.75">
      <c r="A75" s="10"/>
      <c r="B75" s="112"/>
      <c r="C75" s="12"/>
      <c r="D75" s="10"/>
    </row>
    <row r="76" spans="1:4" ht="12.75">
      <c r="A76" s="10"/>
      <c r="B76" s="112"/>
      <c r="C76" s="12"/>
      <c r="D76" s="10"/>
    </row>
    <row r="77" spans="1:4" ht="12.75">
      <c r="A77" s="10"/>
      <c r="B77" s="112"/>
      <c r="C77" s="12"/>
      <c r="D77" s="10"/>
    </row>
    <row r="78" spans="1:4" ht="12.75">
      <c r="A78" s="10"/>
      <c r="B78" s="112"/>
      <c r="C78" s="12"/>
      <c r="D78" s="10"/>
    </row>
    <row r="79" spans="1:4" ht="12.75">
      <c r="A79" s="10"/>
      <c r="B79" s="112"/>
      <c r="C79" s="12"/>
      <c r="D79" s="10"/>
    </row>
    <row r="80" spans="1:4" ht="12.75">
      <c r="A80" s="10"/>
      <c r="B80" s="112"/>
      <c r="C80" s="12"/>
      <c r="D80" s="10"/>
    </row>
    <row r="81" spans="1:4" ht="12.75">
      <c r="A81" s="10"/>
      <c r="B81" s="112"/>
      <c r="C81" s="12"/>
      <c r="D81" s="10"/>
    </row>
    <row r="82" spans="1:4" ht="12.75">
      <c r="A82" s="10"/>
      <c r="B82" s="112"/>
      <c r="C82" s="12"/>
      <c r="D82" s="10"/>
    </row>
    <row r="83" spans="1:4" ht="12.75">
      <c r="A83" s="10"/>
      <c r="B83" s="112"/>
      <c r="C83" s="12"/>
      <c r="D83" s="10"/>
    </row>
    <row r="84" spans="1:4" ht="12.75">
      <c r="A84" s="10"/>
      <c r="B84" s="112"/>
      <c r="C84" s="12"/>
      <c r="D84" s="10"/>
    </row>
    <row r="85" spans="2:3" ht="12.75">
      <c r="B85" s="8"/>
      <c r="C85" s="2"/>
    </row>
    <row r="86" spans="2:3" ht="12.75">
      <c r="B86" s="8"/>
      <c r="C86" s="2"/>
    </row>
    <row r="87" spans="2:3" ht="12.75">
      <c r="B87" s="8"/>
      <c r="C87" s="2"/>
    </row>
    <row r="88" spans="2:3" ht="12.75">
      <c r="B88" s="8"/>
      <c r="C88" s="2"/>
    </row>
    <row r="89" spans="2:3" ht="12.75">
      <c r="B89" s="8"/>
      <c r="C89" s="2"/>
    </row>
    <row r="90" spans="2:3" ht="12.75">
      <c r="B90" s="8"/>
      <c r="C90" s="2"/>
    </row>
    <row r="91" spans="2:3" ht="12.75">
      <c r="B91" s="8"/>
      <c r="C91" s="2"/>
    </row>
    <row r="92" spans="2:3" ht="12.75">
      <c r="B92" s="8"/>
      <c r="C92" s="2"/>
    </row>
    <row r="93" spans="2:3" ht="12.75">
      <c r="B93" s="8"/>
      <c r="C93" s="2"/>
    </row>
    <row r="94" spans="2:3" ht="12.75">
      <c r="B94" s="8"/>
      <c r="C94" s="2"/>
    </row>
    <row r="95" spans="2:3" ht="12.75">
      <c r="B95" s="8"/>
      <c r="C95" s="2"/>
    </row>
    <row r="96" spans="2:3" ht="12.75">
      <c r="B96" s="8"/>
      <c r="C96" s="2"/>
    </row>
    <row r="97" spans="2:3" ht="12.75">
      <c r="B97" s="8"/>
      <c r="C97" s="2"/>
    </row>
    <row r="98" spans="2:3" ht="12.75">
      <c r="B98" s="8"/>
      <c r="C98" s="2"/>
    </row>
    <row r="99" spans="2:3" ht="12.75">
      <c r="B99" s="8"/>
      <c r="C99" s="2"/>
    </row>
    <row r="100" spans="2:3" ht="12.75">
      <c r="B100" s="8"/>
      <c r="C100" s="2"/>
    </row>
    <row r="101" spans="2:3" ht="12.75">
      <c r="B101" s="8"/>
      <c r="C101" s="2"/>
    </row>
    <row r="102" spans="2:3" ht="12.75">
      <c r="B102" s="8"/>
      <c r="C102" s="2"/>
    </row>
    <row r="103" spans="2:3" ht="12.75">
      <c r="B103" s="8"/>
      <c r="C103" s="2"/>
    </row>
    <row r="104" spans="2:3" ht="12.75">
      <c r="B104" s="8"/>
      <c r="C104" s="2"/>
    </row>
    <row r="105" spans="2:3" ht="12.75">
      <c r="B105" s="8"/>
      <c r="C105" s="2"/>
    </row>
    <row r="106" spans="2:3" ht="12.75">
      <c r="B106" s="8"/>
      <c r="C106" s="2"/>
    </row>
    <row r="107" spans="2:3" ht="12.75">
      <c r="B107" s="8"/>
      <c r="C107" s="2"/>
    </row>
    <row r="108" spans="2:3" ht="12.75">
      <c r="B108" s="8"/>
      <c r="C108" s="2"/>
    </row>
    <row r="109" spans="2:3" ht="12.75">
      <c r="B109" s="8"/>
      <c r="C109" s="2"/>
    </row>
    <row r="110" spans="2:3" ht="12.75">
      <c r="B110" s="8"/>
      <c r="C110" s="2"/>
    </row>
    <row r="111" spans="2:3" ht="12.75">
      <c r="B111" s="8"/>
      <c r="C111" s="2"/>
    </row>
    <row r="112" spans="2:3" ht="12.75">
      <c r="B112" s="8"/>
      <c r="C112" s="2"/>
    </row>
    <row r="113" spans="2:3" ht="12.75">
      <c r="B113" s="8"/>
      <c r="C113" s="2"/>
    </row>
    <row r="114" spans="2:3" ht="12.75">
      <c r="B114" s="8"/>
      <c r="C114" s="2"/>
    </row>
    <row r="115" spans="2:3" ht="12.75">
      <c r="B115" s="8"/>
      <c r="C115" s="2"/>
    </row>
    <row r="116" spans="2:3" ht="12.75">
      <c r="B116" s="8"/>
      <c r="C116" s="2"/>
    </row>
    <row r="117" spans="2:3" ht="12.75">
      <c r="B117" s="8"/>
      <c r="C117" s="2"/>
    </row>
    <row r="118" spans="2:3" ht="12.75">
      <c r="B118" s="8"/>
      <c r="C118" s="2"/>
    </row>
    <row r="119" spans="2:3" ht="12.75">
      <c r="B119" s="8"/>
      <c r="C119" s="2"/>
    </row>
    <row r="120" spans="2:3" ht="12.75">
      <c r="B120" s="8"/>
      <c r="C120" s="2"/>
    </row>
    <row r="121" spans="2:3" ht="12.75">
      <c r="B121" s="8"/>
      <c r="C121" s="2"/>
    </row>
    <row r="122" spans="2:3" ht="12.75">
      <c r="B122" s="8"/>
      <c r="C122" s="2"/>
    </row>
    <row r="123" spans="2:3" ht="12.75">
      <c r="B123" s="8"/>
      <c r="C123" s="2"/>
    </row>
    <row r="124" spans="2:3" ht="12.75">
      <c r="B124" s="8"/>
      <c r="C124" s="2"/>
    </row>
    <row r="125" spans="2:3" ht="12.75">
      <c r="B125" s="8"/>
      <c r="C125" s="2"/>
    </row>
    <row r="126" spans="2:3" ht="12.75">
      <c r="B126" s="8"/>
      <c r="C126" s="2"/>
    </row>
    <row r="127" spans="2:3" ht="12.75">
      <c r="B127" s="8"/>
      <c r="C127" s="2"/>
    </row>
    <row r="128" spans="2:3" ht="12.75">
      <c r="B128" s="8"/>
      <c r="C128" s="2"/>
    </row>
    <row r="129" spans="2:3" ht="12.75">
      <c r="B129" s="8"/>
      <c r="C129" s="2"/>
    </row>
    <row r="130" spans="2:3" ht="12.75">
      <c r="B130" s="8"/>
      <c r="C130" s="2"/>
    </row>
    <row r="131" spans="2:3" ht="12.75">
      <c r="B131" s="8"/>
      <c r="C131" s="2"/>
    </row>
    <row r="132" spans="2:3" ht="12.75">
      <c r="B132" s="8"/>
      <c r="C132" s="2"/>
    </row>
    <row r="133" spans="2:3" ht="12.75">
      <c r="B133" s="8"/>
      <c r="C133" s="2"/>
    </row>
    <row r="134" spans="2:3" ht="12.75">
      <c r="B134" s="8"/>
      <c r="C134" s="2"/>
    </row>
    <row r="135" spans="2:3" ht="12.75">
      <c r="B135" s="8"/>
      <c r="C135" s="2"/>
    </row>
    <row r="136" spans="2:3" ht="12.75">
      <c r="B136" s="8"/>
      <c r="C136" s="2"/>
    </row>
    <row r="137" spans="2:3" ht="12.75">
      <c r="B137" s="8"/>
      <c r="C137" s="2"/>
    </row>
    <row r="138" spans="2:3" ht="12.75">
      <c r="B138" s="8"/>
      <c r="C138" s="2"/>
    </row>
    <row r="139" spans="2:3" ht="12.75">
      <c r="B139" s="8"/>
      <c r="C139" s="2"/>
    </row>
    <row r="140" spans="2:3" ht="12.75">
      <c r="B140" s="8"/>
      <c r="C140" s="2"/>
    </row>
    <row r="141" spans="2:3" ht="12.75">
      <c r="B141" s="8"/>
      <c r="C141" s="2"/>
    </row>
    <row r="142" spans="2:3" ht="12.75">
      <c r="B142" s="8"/>
      <c r="C142" s="2"/>
    </row>
    <row r="143" spans="2:3" ht="12.75">
      <c r="B143" s="8"/>
      <c r="C143" s="2"/>
    </row>
    <row r="144" spans="2:3" ht="12.75">
      <c r="B144" s="8"/>
      <c r="C144" s="2"/>
    </row>
    <row r="145" spans="2:3" ht="12.75">
      <c r="B145" s="8"/>
      <c r="C145" s="2"/>
    </row>
    <row r="146" spans="2:3" ht="12.75">
      <c r="B146" s="8"/>
      <c r="C146" s="2"/>
    </row>
    <row r="147" spans="2:3" ht="12.75">
      <c r="B147" s="8"/>
      <c r="C147" s="2"/>
    </row>
    <row r="148" spans="2:3" ht="12.75">
      <c r="B148" s="8"/>
      <c r="C148" s="2"/>
    </row>
    <row r="149" spans="2:3" ht="12.75">
      <c r="B149" s="8"/>
      <c r="C149" s="2"/>
    </row>
    <row r="150" spans="2:3" ht="12.75">
      <c r="B150" s="8"/>
      <c r="C150" s="2"/>
    </row>
    <row r="151" spans="2:3" ht="12.75">
      <c r="B151" s="8"/>
      <c r="C151" s="2"/>
    </row>
    <row r="152" spans="2:3" ht="12.75">
      <c r="B152" s="8"/>
      <c r="C152" s="2"/>
    </row>
    <row r="153" spans="2:3" ht="12.75">
      <c r="B153" s="8"/>
      <c r="C153" s="2"/>
    </row>
    <row r="154" spans="2:3" ht="12.75">
      <c r="B154" s="8"/>
      <c r="C154" s="2"/>
    </row>
    <row r="155" spans="2:3" ht="12.75">
      <c r="B155" s="8"/>
      <c r="C155" s="2"/>
    </row>
    <row r="156" spans="2:3" ht="12.75">
      <c r="B156" s="8"/>
      <c r="C156" s="2"/>
    </row>
    <row r="157" spans="2:3" ht="12.75">
      <c r="B157" s="8"/>
      <c r="C157" s="2"/>
    </row>
    <row r="158" spans="2:3" ht="12.75">
      <c r="B158" s="8"/>
      <c r="C158" s="2"/>
    </row>
    <row r="159" spans="2:3" ht="12.75">
      <c r="B159" s="8"/>
      <c r="C159" s="2"/>
    </row>
    <row r="160" spans="2:3" ht="12.75">
      <c r="B160" s="8"/>
      <c r="C160" s="2"/>
    </row>
    <row r="161" spans="2:3" ht="12.75">
      <c r="B161" s="8"/>
      <c r="C161" s="2"/>
    </row>
    <row r="162" spans="2:3" ht="12.75">
      <c r="B162" s="8"/>
      <c r="C162" s="2"/>
    </row>
    <row r="163" spans="2:3" ht="12.75">
      <c r="B163" s="8"/>
      <c r="C163" s="2"/>
    </row>
    <row r="164" spans="2:3" ht="12.75">
      <c r="B164" s="8"/>
      <c r="C164" s="2"/>
    </row>
    <row r="165" spans="2:3" ht="12.75">
      <c r="B165" s="8"/>
      <c r="C165" s="2"/>
    </row>
    <row r="166" spans="2:3" ht="12.75">
      <c r="B166" s="8"/>
      <c r="C166" s="2"/>
    </row>
    <row r="167" spans="2:3" ht="12.75">
      <c r="B167" s="8"/>
      <c r="C167" s="2"/>
    </row>
    <row r="168" spans="2:3" ht="12.75">
      <c r="B168" s="8"/>
      <c r="C168" s="2"/>
    </row>
    <row r="169" spans="2:3" ht="12.75">
      <c r="B169" s="8"/>
      <c r="C169" s="2"/>
    </row>
    <row r="170" spans="2:3" ht="12.75">
      <c r="B170" s="8"/>
      <c r="C170" s="2"/>
    </row>
    <row r="171" spans="2:3" ht="12.75">
      <c r="B171" s="8"/>
      <c r="C171" s="2"/>
    </row>
    <row r="172" spans="2:3" ht="12.75">
      <c r="B172" s="8"/>
      <c r="C172" s="2"/>
    </row>
    <row r="173" spans="2:3" ht="12.75">
      <c r="B173" s="8"/>
      <c r="C173" s="2"/>
    </row>
    <row r="174" spans="2:3" ht="12.75">
      <c r="B174" s="8"/>
      <c r="C174" s="2"/>
    </row>
    <row r="175" spans="2:3" ht="12.75">
      <c r="B175" s="8"/>
      <c r="C175" s="2"/>
    </row>
    <row r="176" spans="2:3" ht="12.75">
      <c r="B176" s="8"/>
      <c r="C176" s="2"/>
    </row>
    <row r="177" spans="2:3" ht="12.75">
      <c r="B177" s="8"/>
      <c r="C177" s="2"/>
    </row>
    <row r="178" spans="2:3" ht="12.75">
      <c r="B178" s="8"/>
      <c r="C178" s="2"/>
    </row>
    <row r="179" spans="2:3" ht="12.75">
      <c r="B179" s="8"/>
      <c r="C179" s="2"/>
    </row>
    <row r="180" spans="2:3" ht="12.75">
      <c r="B180" s="8"/>
      <c r="C180" s="2"/>
    </row>
    <row r="181" spans="2:3" ht="12.75">
      <c r="B181" s="8"/>
      <c r="C181" s="2"/>
    </row>
    <row r="182" spans="2:3" ht="12.75">
      <c r="B182" s="8"/>
      <c r="C182" s="2"/>
    </row>
    <row r="183" spans="2:3" ht="12.75">
      <c r="B183" s="8"/>
      <c r="C183" s="2"/>
    </row>
    <row r="184" spans="2:3" ht="12.75">
      <c r="B184" s="8"/>
      <c r="C184" s="2"/>
    </row>
    <row r="185" spans="2:3" ht="12.75">
      <c r="B185" s="8"/>
      <c r="C185" s="2"/>
    </row>
    <row r="186" spans="2:3" ht="12.75">
      <c r="B186" s="8"/>
      <c r="C186" s="2"/>
    </row>
    <row r="187" spans="2:3" ht="12.75">
      <c r="B187" s="8"/>
      <c r="C187" s="2"/>
    </row>
    <row r="188" spans="2:3" ht="12.75">
      <c r="B188" s="8"/>
      <c r="C188" s="2"/>
    </row>
    <row r="189" spans="2:3" ht="12.75">
      <c r="B189" s="8"/>
      <c r="C189" s="2"/>
    </row>
    <row r="190" spans="2:3" ht="12.75">
      <c r="B190" s="8"/>
      <c r="C190" s="2"/>
    </row>
    <row r="191" spans="2:3" ht="12.75">
      <c r="B191" s="8"/>
      <c r="C191" s="2"/>
    </row>
    <row r="192" spans="2:3" ht="12.75">
      <c r="B192" s="8"/>
      <c r="C192" s="2"/>
    </row>
    <row r="193" spans="2:3" ht="12.75">
      <c r="B193" s="8"/>
      <c r="C193" s="2"/>
    </row>
    <row r="194" spans="2:3" ht="12.75">
      <c r="B194" s="8"/>
      <c r="C194" s="2"/>
    </row>
    <row r="195" spans="2:3" ht="12.75">
      <c r="B195" s="8"/>
      <c r="C195" s="2"/>
    </row>
    <row r="196" spans="2:3" ht="12.75">
      <c r="B196" s="8"/>
      <c r="C196" s="2"/>
    </row>
    <row r="197" spans="2:3" ht="12.75">
      <c r="B197" s="8"/>
      <c r="C197" s="2"/>
    </row>
    <row r="198" spans="2:3" ht="12.75">
      <c r="B198" s="8"/>
      <c r="C198" s="2"/>
    </row>
    <row r="199" spans="2:3" ht="12.75">
      <c r="B199" s="8"/>
      <c r="C199" s="2"/>
    </row>
    <row r="200" spans="2:3" ht="12.75">
      <c r="B200" s="8"/>
      <c r="C200" s="2"/>
    </row>
    <row r="201" spans="2:3" ht="12.75">
      <c r="B201" s="8"/>
      <c r="C201" s="2"/>
    </row>
    <row r="202" spans="2:3" ht="12.75">
      <c r="B202" s="8"/>
      <c r="C202" s="2"/>
    </row>
    <row r="203" spans="2:3" ht="12.75">
      <c r="B203" s="8"/>
      <c r="C203" s="2"/>
    </row>
    <row r="204" spans="2:3" ht="12.75">
      <c r="B204" s="8"/>
      <c r="C204" s="2"/>
    </row>
    <row r="205" spans="2:3" ht="12.75">
      <c r="B205" s="8"/>
      <c r="C205" s="2"/>
    </row>
    <row r="206" spans="2:3" ht="12.75">
      <c r="B206" s="8"/>
      <c r="C206" s="2"/>
    </row>
    <row r="207" spans="2:3" ht="12.75">
      <c r="B207" s="8"/>
      <c r="C207" s="2"/>
    </row>
    <row r="208" spans="2:3" ht="12.75">
      <c r="B208" s="8"/>
      <c r="C208" s="2"/>
    </row>
    <row r="209" spans="2:3" ht="12.75">
      <c r="B209" s="8"/>
      <c r="C209" s="2"/>
    </row>
    <row r="210" spans="2:3" ht="12.75">
      <c r="B210" s="8"/>
      <c r="C210" s="2"/>
    </row>
    <row r="211" spans="2:3" ht="12.75">
      <c r="B211" s="8"/>
      <c r="C211" s="2"/>
    </row>
    <row r="212" spans="2:3" ht="12.75">
      <c r="B212" s="8"/>
      <c r="C212" s="2"/>
    </row>
    <row r="213" spans="2:3" ht="12.75">
      <c r="B213" s="8"/>
      <c r="C213" s="2"/>
    </row>
    <row r="214" spans="2:3" ht="12.75">
      <c r="B214" s="8"/>
      <c r="C214" s="2"/>
    </row>
    <row r="215" spans="2:3" ht="12.75">
      <c r="B215" s="8"/>
      <c r="C215" s="2"/>
    </row>
    <row r="216" spans="2:3" ht="12.75">
      <c r="B216" s="8"/>
      <c r="C216" s="2"/>
    </row>
    <row r="217" spans="2:3" ht="12.75">
      <c r="B217" s="8"/>
      <c r="C217" s="2"/>
    </row>
    <row r="218" spans="2:3" ht="12.75">
      <c r="B218" s="8"/>
      <c r="C218" s="2"/>
    </row>
    <row r="219" spans="2:3" ht="12.75">
      <c r="B219" s="8"/>
      <c r="C219" s="2"/>
    </row>
    <row r="220" spans="2:3" ht="12.75">
      <c r="B220" s="8"/>
      <c r="C220" s="2"/>
    </row>
    <row r="221" spans="2:3" ht="12.75">
      <c r="B221" s="8"/>
      <c r="C221" s="2"/>
    </row>
    <row r="222" spans="2:3" ht="12.75">
      <c r="B222" s="8"/>
      <c r="C222" s="2"/>
    </row>
    <row r="223" spans="2:3" ht="12.75">
      <c r="B223" s="8"/>
      <c r="C223" s="2"/>
    </row>
    <row r="224" spans="2:3" ht="12.75">
      <c r="B224" s="8"/>
      <c r="C224" s="2"/>
    </row>
    <row r="225" spans="2:3" ht="12.75">
      <c r="B225" s="8"/>
      <c r="C225" s="2"/>
    </row>
    <row r="226" spans="2:3" ht="12.75">
      <c r="B226" s="8"/>
      <c r="C226" s="2"/>
    </row>
    <row r="227" spans="2:3" ht="12.75">
      <c r="B227" s="8"/>
      <c r="C227" s="2"/>
    </row>
    <row r="228" spans="2:3" ht="12.75">
      <c r="B228" s="8"/>
      <c r="C228" s="2"/>
    </row>
    <row r="229" spans="2:3" ht="12.75">
      <c r="B229" s="8"/>
      <c r="C229" s="2"/>
    </row>
    <row r="230" spans="2:3" ht="12.75">
      <c r="B230" s="8"/>
      <c r="C230" s="2"/>
    </row>
    <row r="231" spans="2:3" ht="12.75">
      <c r="B231" s="8"/>
      <c r="C231" s="2"/>
    </row>
    <row r="232" spans="2:3" ht="12.75">
      <c r="B232" s="8"/>
      <c r="C232" s="2"/>
    </row>
    <row r="233" spans="2:3" ht="12.75">
      <c r="B233" s="8"/>
      <c r="C233" s="2"/>
    </row>
    <row r="234" spans="2:3" ht="12.75">
      <c r="B234" s="8"/>
      <c r="C234" s="2"/>
    </row>
    <row r="235" spans="2:3" ht="12.75">
      <c r="B235" s="8"/>
      <c r="C235" s="2"/>
    </row>
    <row r="236" spans="2:3" ht="12.75">
      <c r="B236" s="8"/>
      <c r="C236" s="2"/>
    </row>
    <row r="237" spans="2:3" ht="12.75">
      <c r="B237" s="8"/>
      <c r="C237" s="2"/>
    </row>
    <row r="238" spans="2:3" ht="12.75">
      <c r="B238" s="8"/>
      <c r="C238" s="2"/>
    </row>
    <row r="239" spans="2:3" ht="12.75">
      <c r="B239" s="8"/>
      <c r="C239" s="2"/>
    </row>
    <row r="240" spans="2:3" ht="12.75">
      <c r="B240" s="8"/>
      <c r="C240" s="2"/>
    </row>
    <row r="241" spans="2:3" ht="12.75">
      <c r="B241" s="8"/>
      <c r="C241" s="2"/>
    </row>
    <row r="242" spans="2:3" ht="12.75">
      <c r="B242" s="8"/>
      <c r="C242" s="2"/>
    </row>
    <row r="243" spans="2:3" ht="12.75">
      <c r="B243" s="8"/>
      <c r="C243" s="2"/>
    </row>
    <row r="244" spans="2:3" ht="12.75">
      <c r="B244" s="8"/>
      <c r="C244" s="2"/>
    </row>
    <row r="245" spans="2:3" ht="12.75">
      <c r="B245" s="8"/>
      <c r="C245" s="2"/>
    </row>
    <row r="246" spans="2:3" ht="12.75">
      <c r="B246" s="8"/>
      <c r="C246" s="2"/>
    </row>
    <row r="247" spans="2:3" ht="12.75">
      <c r="B247" s="8"/>
      <c r="C247" s="2"/>
    </row>
    <row r="248" spans="2:3" ht="12.75">
      <c r="B248" s="8"/>
      <c r="C248" s="2"/>
    </row>
    <row r="249" spans="2:3" ht="12.75">
      <c r="B249" s="8"/>
      <c r="C249" s="2"/>
    </row>
    <row r="250" spans="2:3" ht="12.75">
      <c r="B250" s="8"/>
      <c r="C250" s="2"/>
    </row>
    <row r="251" spans="2:3" ht="12.75">
      <c r="B251" s="8"/>
      <c r="C251" s="2"/>
    </row>
    <row r="252" spans="2:3" ht="12.75">
      <c r="B252" s="8"/>
      <c r="C252" s="2"/>
    </row>
    <row r="253" spans="2:3" ht="12.75">
      <c r="B253" s="8"/>
      <c r="C253" s="2"/>
    </row>
    <row r="254" spans="2:3" ht="12.75">
      <c r="B254" s="8"/>
      <c r="C254" s="2"/>
    </row>
    <row r="255" spans="2:3" ht="12.75">
      <c r="B255" s="8"/>
      <c r="C255" s="2"/>
    </row>
    <row r="256" spans="2:3" ht="12.75">
      <c r="B256" s="8"/>
      <c r="C256" s="2"/>
    </row>
    <row r="257" spans="2:3" ht="12.75">
      <c r="B257" s="8"/>
      <c r="C257" s="2"/>
    </row>
    <row r="258" spans="2:3" ht="12.75">
      <c r="B258" s="8"/>
      <c r="C258" s="2"/>
    </row>
    <row r="259" spans="2:3" ht="12.75">
      <c r="B259" s="8"/>
      <c r="C259" s="2"/>
    </row>
    <row r="260" spans="2:3" ht="12.75">
      <c r="B260" s="8"/>
      <c r="C260" s="2"/>
    </row>
    <row r="261" spans="2:3" ht="12.75">
      <c r="B261" s="8"/>
      <c r="C261" s="2"/>
    </row>
    <row r="262" spans="2:3" ht="12.75">
      <c r="B262" s="8"/>
      <c r="C262" s="2"/>
    </row>
    <row r="263" spans="2:3" ht="12.75">
      <c r="B263" s="8"/>
      <c r="C263" s="2"/>
    </row>
    <row r="264" spans="2:3" ht="12.75">
      <c r="B264" s="8"/>
      <c r="C264" s="2"/>
    </row>
    <row r="265" spans="2:3" ht="12.75">
      <c r="B265" s="8"/>
      <c r="C265" s="2"/>
    </row>
    <row r="266" spans="2:3" ht="12.75">
      <c r="B266" s="8"/>
      <c r="C266" s="2"/>
    </row>
    <row r="267" spans="2:3" ht="12.75">
      <c r="B267" s="8"/>
      <c r="C267" s="2"/>
    </row>
    <row r="268" spans="2:3" ht="12.75">
      <c r="B268" s="8"/>
      <c r="C268" s="2"/>
    </row>
    <row r="269" spans="2:3" ht="12.75">
      <c r="B269" s="8"/>
      <c r="C269" s="2"/>
    </row>
    <row r="270" spans="2:3" ht="12.75">
      <c r="B270" s="8"/>
      <c r="C270" s="2"/>
    </row>
    <row r="271" spans="2:3" ht="12.75">
      <c r="B271" s="8"/>
      <c r="C271" s="2"/>
    </row>
    <row r="272" spans="2:3" ht="12.75">
      <c r="B272" s="8"/>
      <c r="C272" s="2"/>
    </row>
    <row r="273" spans="2:3" ht="12.75">
      <c r="B273" s="8"/>
      <c r="C273" s="2"/>
    </row>
    <row r="274" spans="2:3" ht="12.75">
      <c r="B274" s="8"/>
      <c r="C274" s="2"/>
    </row>
    <row r="275" spans="2:3" ht="12.75">
      <c r="B275" s="8"/>
      <c r="C275" s="2"/>
    </row>
    <row r="276" spans="2:3" ht="12.75">
      <c r="B276" s="8"/>
      <c r="C276" s="2"/>
    </row>
    <row r="277" spans="2:3" ht="12.75">
      <c r="B277" s="8"/>
      <c r="C277" s="2"/>
    </row>
    <row r="278" spans="2:3" ht="12.75">
      <c r="B278" s="8"/>
      <c r="C278" s="2"/>
    </row>
    <row r="279" spans="2:3" ht="12.75">
      <c r="B279" s="8"/>
      <c r="C279" s="2"/>
    </row>
    <row r="280" spans="2:3" ht="12.75">
      <c r="B280" s="8"/>
      <c r="C280" s="2"/>
    </row>
    <row r="281" spans="2:3" ht="12.75">
      <c r="B281" s="8"/>
      <c r="C281" s="2"/>
    </row>
    <row r="282" spans="2:3" ht="12.75">
      <c r="B282" s="8"/>
      <c r="C282" s="2"/>
    </row>
    <row r="283" spans="2:3" ht="12.75">
      <c r="B283" s="8"/>
      <c r="C283" s="2"/>
    </row>
    <row r="284" spans="2:3" ht="12.75">
      <c r="B284" s="8"/>
      <c r="C284" s="2"/>
    </row>
    <row r="285" spans="2:3" ht="12.75">
      <c r="B285" s="8"/>
      <c r="C285" s="2"/>
    </row>
    <row r="286" spans="2:3" ht="12.75">
      <c r="B286" s="8"/>
      <c r="C286" s="2"/>
    </row>
    <row r="287" spans="2:3" ht="12.75">
      <c r="B287" s="8"/>
      <c r="C287" s="2"/>
    </row>
    <row r="288" spans="2:3" ht="12.75">
      <c r="B288" s="8"/>
      <c r="C288" s="2"/>
    </row>
    <row r="289" spans="2:3" ht="12.75">
      <c r="B289" s="8"/>
      <c r="C289" s="2"/>
    </row>
    <row r="290" spans="2:3" ht="12.75">
      <c r="B290" s="8"/>
      <c r="C290" s="2"/>
    </row>
    <row r="291" spans="2:3" ht="12.75">
      <c r="B291" s="8"/>
      <c r="C291" s="2"/>
    </row>
    <row r="292" spans="2:3" ht="12.75">
      <c r="B292" s="8"/>
      <c r="C292" s="2"/>
    </row>
    <row r="293" spans="2:3" ht="12.75">
      <c r="B293" s="8"/>
      <c r="C293" s="2"/>
    </row>
    <row r="294" spans="2:3" ht="12.75">
      <c r="B294" s="8"/>
      <c r="C294" s="2"/>
    </row>
    <row r="295" spans="2:3" ht="12.75">
      <c r="B295" s="8"/>
      <c r="C295" s="2"/>
    </row>
    <row r="296" spans="2:3" ht="12.75">
      <c r="B296" s="8"/>
      <c r="C296" s="2"/>
    </row>
    <row r="297" spans="2:3" ht="12.75">
      <c r="B297" s="8"/>
      <c r="C297" s="2"/>
    </row>
    <row r="298" spans="2:3" ht="12.75">
      <c r="B298" s="8"/>
      <c r="C298" s="2"/>
    </row>
    <row r="299" spans="2:3" ht="12.75">
      <c r="B299" s="8"/>
      <c r="C299" s="2"/>
    </row>
    <row r="300" spans="2:3" ht="12.75">
      <c r="B300" s="8"/>
      <c r="C300" s="2"/>
    </row>
    <row r="301" spans="2:3" ht="12.75">
      <c r="B301" s="8"/>
      <c r="C301" s="2"/>
    </row>
    <row r="302" spans="2:3" ht="12.75">
      <c r="B302" s="8"/>
      <c r="C302" s="2"/>
    </row>
    <row r="303" spans="2:3" ht="12.75">
      <c r="B303" s="8"/>
      <c r="C303" s="2"/>
    </row>
    <row r="304" spans="2:3" ht="12.75">
      <c r="B304" s="8"/>
      <c r="C304" s="2"/>
    </row>
    <row r="305" spans="2:3" ht="12.75">
      <c r="B305" s="8"/>
      <c r="C305" s="2"/>
    </row>
    <row r="306" spans="2:3" ht="12.75">
      <c r="B306" s="8"/>
      <c r="C306" s="2"/>
    </row>
    <row r="307" spans="2:3" ht="12.75">
      <c r="B307" s="8"/>
      <c r="C307" s="2"/>
    </row>
    <row r="308" spans="2:3" ht="12.75">
      <c r="B308" s="8"/>
      <c r="C308" s="2"/>
    </row>
    <row r="309" spans="2:3" ht="12.75">
      <c r="B309" s="8"/>
      <c r="C309" s="2"/>
    </row>
    <row r="310" spans="2:3" ht="12.75">
      <c r="B310" s="8"/>
      <c r="C310" s="2"/>
    </row>
    <row r="311" spans="2:3" ht="12.75">
      <c r="B311" s="8"/>
      <c r="C311" s="2"/>
    </row>
    <row r="312" spans="2:3" ht="12.75">
      <c r="B312" s="8"/>
      <c r="C312" s="2"/>
    </row>
    <row r="313" spans="2:3" ht="12.75">
      <c r="B313" s="8"/>
      <c r="C313" s="2"/>
    </row>
    <row r="314" spans="2:3" ht="12.75">
      <c r="B314" s="8"/>
      <c r="C314" s="2"/>
    </row>
    <row r="315" spans="2:3" ht="12.75">
      <c r="B315" s="8"/>
      <c r="C315" s="2"/>
    </row>
    <row r="316" spans="2:3" ht="12.75">
      <c r="B316" s="8"/>
      <c r="C316" s="2"/>
    </row>
    <row r="317" spans="2:3" ht="12.75">
      <c r="B317" s="8"/>
      <c r="C317" s="2"/>
    </row>
    <row r="318" spans="2:3" ht="12.75">
      <c r="B318" s="8"/>
      <c r="C318" s="2"/>
    </row>
    <row r="319" spans="2:3" ht="12.75">
      <c r="B319" s="8"/>
      <c r="C319" s="2"/>
    </row>
    <row r="320" spans="2:3" ht="12.75">
      <c r="B320" s="8"/>
      <c r="C320" s="2"/>
    </row>
    <row r="321" spans="2:3" ht="12.75">
      <c r="B321" s="8"/>
      <c r="C321" s="2"/>
    </row>
    <row r="322" spans="2:3" ht="12.75">
      <c r="B322" s="8"/>
      <c r="C322" s="2"/>
    </row>
    <row r="323" spans="2:3" ht="12.75">
      <c r="B323" s="8"/>
      <c r="C323" s="2"/>
    </row>
    <row r="324" spans="2:3" ht="12.75">
      <c r="B324" s="8"/>
      <c r="C324" s="2"/>
    </row>
    <row r="325" spans="2:3" ht="12.75">
      <c r="B325" s="8"/>
      <c r="C325" s="2"/>
    </row>
    <row r="326" spans="2:3" ht="12.75">
      <c r="B326" s="8"/>
      <c r="C326" s="2"/>
    </row>
    <row r="327" spans="2:3" ht="12.75">
      <c r="B327" s="8"/>
      <c r="C327" s="2"/>
    </row>
    <row r="328" spans="2:3" ht="12.75">
      <c r="B328" s="8"/>
      <c r="C328" s="2"/>
    </row>
    <row r="329" spans="2:3" ht="12.75">
      <c r="B329" s="8"/>
      <c r="C329" s="2"/>
    </row>
    <row r="330" spans="2:3" ht="12.75">
      <c r="B330" s="8"/>
      <c r="C330" s="2"/>
    </row>
    <row r="331" spans="2:3" ht="12.75">
      <c r="B331" s="8"/>
      <c r="C331" s="2"/>
    </row>
    <row r="332" spans="2:3" ht="12.75">
      <c r="B332" s="8"/>
      <c r="C332" s="2"/>
    </row>
    <row r="333" spans="2:3" ht="12.75">
      <c r="B333" s="8"/>
      <c r="C333" s="2"/>
    </row>
    <row r="334" spans="2:3" ht="12.75">
      <c r="B334" s="8"/>
      <c r="C334" s="2"/>
    </row>
    <row r="335" spans="2:3" ht="12.75">
      <c r="B335" s="8"/>
      <c r="C335" s="2"/>
    </row>
    <row r="336" spans="2:3" ht="12.75">
      <c r="B336" s="8"/>
      <c r="C336" s="2"/>
    </row>
    <row r="337" spans="2:3" ht="12.75">
      <c r="B337" s="8"/>
      <c r="C337" s="2"/>
    </row>
    <row r="338" spans="2:3" ht="12.75">
      <c r="B338" s="8"/>
      <c r="C338" s="2"/>
    </row>
    <row r="339" spans="2:3" ht="12.75">
      <c r="B339" s="8"/>
      <c r="C339" s="2"/>
    </row>
    <row r="340" spans="2:3" ht="12.75">
      <c r="B340" s="8"/>
      <c r="C340" s="2"/>
    </row>
    <row r="341" spans="2:3" ht="12.75">
      <c r="B341" s="8"/>
      <c r="C341" s="2"/>
    </row>
    <row r="342" spans="2:3" ht="12.75">
      <c r="B342" s="8"/>
      <c r="C342" s="2"/>
    </row>
    <row r="343" spans="2:3" ht="12.75">
      <c r="B343" s="8"/>
      <c r="C343" s="2"/>
    </row>
    <row r="344" spans="2:3" ht="12.75">
      <c r="B344" s="8"/>
      <c r="C344" s="2"/>
    </row>
    <row r="345" spans="2:3" ht="12.75">
      <c r="B345" s="8"/>
      <c r="C345" s="2"/>
    </row>
    <row r="346" spans="2:3" ht="12.75">
      <c r="B346" s="8"/>
      <c r="C346" s="2"/>
    </row>
    <row r="347" spans="2:3" ht="12.75">
      <c r="B347" s="8"/>
      <c r="C347" s="2"/>
    </row>
    <row r="348" spans="2:3" ht="12.75">
      <c r="B348" s="8"/>
      <c r="C348" s="2"/>
    </row>
    <row r="349" spans="2:3" ht="12.75">
      <c r="B349" s="8"/>
      <c r="C349" s="2"/>
    </row>
    <row r="350" spans="2:3" ht="12.75">
      <c r="B350" s="8"/>
      <c r="C350" s="2"/>
    </row>
    <row r="351" spans="2:3" ht="12.75">
      <c r="B351" s="8"/>
      <c r="C351" s="2"/>
    </row>
    <row r="352" spans="2:3" ht="12.75">
      <c r="B352" s="8"/>
      <c r="C352" s="2"/>
    </row>
    <row r="353" spans="2:3" ht="12.75">
      <c r="B353" s="8"/>
      <c r="C353" s="2"/>
    </row>
    <row r="354" spans="2:3" ht="12.75">
      <c r="B354" s="8"/>
      <c r="C354" s="2"/>
    </row>
    <row r="355" spans="2:3" ht="12.75">
      <c r="B355" s="8"/>
      <c r="C355" s="2"/>
    </row>
    <row r="356" spans="2:3" ht="12.75">
      <c r="B356" s="8"/>
      <c r="C356" s="2"/>
    </row>
    <row r="357" spans="2:3" ht="12.75">
      <c r="B357" s="8"/>
      <c r="C357" s="2"/>
    </row>
    <row r="358" spans="2:3" ht="12.75">
      <c r="B358" s="8"/>
      <c r="C358" s="2"/>
    </row>
    <row r="359" spans="2:3" ht="12.75">
      <c r="B359" s="8"/>
      <c r="C359" s="2"/>
    </row>
    <row r="360" spans="2:3" ht="12.75">
      <c r="B360" s="8"/>
      <c r="C360" s="2"/>
    </row>
    <row r="361" spans="2:3" ht="12.75">
      <c r="B361" s="8"/>
      <c r="C361" s="2"/>
    </row>
    <row r="362" spans="2:3" ht="12.75">
      <c r="B362" s="8"/>
      <c r="C362" s="2"/>
    </row>
    <row r="363" spans="2:3" ht="12.75">
      <c r="B363" s="8"/>
      <c r="C363" s="2"/>
    </row>
    <row r="364" spans="2:3" ht="12.75">
      <c r="B364" s="8"/>
      <c r="C364" s="2"/>
    </row>
    <row r="365" spans="2:3" ht="12.75">
      <c r="B365" s="8"/>
      <c r="C365" s="2"/>
    </row>
    <row r="366" spans="2:3" ht="12.75">
      <c r="B366" s="8"/>
      <c r="C366" s="2"/>
    </row>
    <row r="367" spans="2:3" ht="12.75">
      <c r="B367" s="8"/>
      <c r="C367" s="2"/>
    </row>
    <row r="368" spans="2:3" ht="12.75">
      <c r="B368" s="8"/>
      <c r="C368" s="2"/>
    </row>
    <row r="369" spans="2:3" ht="12.75">
      <c r="B369" s="8"/>
      <c r="C369" s="2"/>
    </row>
    <row r="370" spans="2:3" ht="12.75">
      <c r="B370" s="8"/>
      <c r="C370" s="2"/>
    </row>
    <row r="371" spans="2:3" ht="12.75">
      <c r="B371" s="8"/>
      <c r="C371" s="2"/>
    </row>
    <row r="372" spans="2:3" ht="12.75">
      <c r="B372" s="8"/>
      <c r="C372" s="2"/>
    </row>
    <row r="373" spans="2:3" ht="12.75">
      <c r="B373" s="8"/>
      <c r="C373" s="2"/>
    </row>
    <row r="374" spans="2:3" ht="12.75">
      <c r="B374" s="8"/>
      <c r="C374" s="2"/>
    </row>
    <row r="375" spans="2:3" ht="12.75">
      <c r="B375" s="8"/>
      <c r="C375" s="2"/>
    </row>
    <row r="376" spans="2:3" ht="12.75">
      <c r="B376" s="8"/>
      <c r="C376" s="2"/>
    </row>
    <row r="377" spans="2:3" ht="12.75">
      <c r="B377" s="8"/>
      <c r="C377" s="2"/>
    </row>
    <row r="378" spans="2:3" ht="12.75">
      <c r="B378" s="8"/>
      <c r="C378" s="2"/>
    </row>
    <row r="379" spans="2:3" ht="12.75">
      <c r="B379" s="8"/>
      <c r="C379" s="2"/>
    </row>
    <row r="380" spans="2:3" ht="12.75">
      <c r="B380" s="8"/>
      <c r="C380" s="2"/>
    </row>
    <row r="381" spans="2:3" ht="12.75">
      <c r="B381" s="8"/>
      <c r="C381" s="2"/>
    </row>
    <row r="382" spans="2:3" ht="12.75">
      <c r="B382" s="8"/>
      <c r="C382" s="2"/>
    </row>
    <row r="383" spans="2:3" ht="12.75">
      <c r="B383" s="8"/>
      <c r="C383" s="2"/>
    </row>
    <row r="384" spans="2:3" ht="12.75">
      <c r="B384" s="8"/>
      <c r="C384" s="2"/>
    </row>
    <row r="385" spans="2:3" ht="12.75">
      <c r="B385" s="8"/>
      <c r="C385" s="2"/>
    </row>
    <row r="386" spans="2:3" ht="12.75">
      <c r="B386" s="8"/>
      <c r="C386" s="2"/>
    </row>
    <row r="387" spans="2:3" ht="12.75">
      <c r="B387" s="8"/>
      <c r="C387" s="2"/>
    </row>
    <row r="388" spans="2:3" ht="12.75">
      <c r="B388" s="8"/>
      <c r="C388" s="2"/>
    </row>
    <row r="389" spans="2:3" ht="12.75">
      <c r="B389" s="8"/>
      <c r="C389" s="2"/>
    </row>
    <row r="390" spans="2:3" ht="12.75">
      <c r="B390" s="8"/>
      <c r="C390" s="2"/>
    </row>
    <row r="391" spans="2:3" ht="12.75">
      <c r="B391" s="8"/>
      <c r="C391" s="2"/>
    </row>
    <row r="392" spans="2:3" ht="12.75">
      <c r="B392" s="8"/>
      <c r="C392" s="2"/>
    </row>
    <row r="393" spans="2:3" ht="12.75">
      <c r="B393" s="8"/>
      <c r="C393" s="2"/>
    </row>
    <row r="394" spans="2:3" ht="12.75">
      <c r="B394" s="8"/>
      <c r="C394" s="2"/>
    </row>
    <row r="395" spans="2:3" ht="12.75">
      <c r="B395" s="8"/>
      <c r="C395" s="2"/>
    </row>
    <row r="396" spans="2:3" ht="12.75">
      <c r="B396" s="8"/>
      <c r="C396" s="2"/>
    </row>
    <row r="397" spans="2:3" ht="12.75">
      <c r="B397" s="8"/>
      <c r="C397" s="2"/>
    </row>
    <row r="398" spans="2:3" ht="12.75">
      <c r="B398" s="8"/>
      <c r="C398" s="2"/>
    </row>
    <row r="399" spans="2:3" ht="12.75">
      <c r="B399" s="8"/>
      <c r="C399" s="2"/>
    </row>
    <row r="400" spans="2:3" ht="12.75">
      <c r="B400" s="8"/>
      <c r="C400" s="2"/>
    </row>
    <row r="401" spans="2:3" ht="12.75">
      <c r="B401" s="8"/>
      <c r="C401" s="2"/>
    </row>
    <row r="402" spans="2:3" ht="12.75">
      <c r="B402" s="8"/>
      <c r="C402" s="2"/>
    </row>
    <row r="403" spans="2:3" ht="12.75">
      <c r="B403" s="8"/>
      <c r="C403" s="2"/>
    </row>
    <row r="404" spans="2:3" ht="12.75">
      <c r="B404" s="8"/>
      <c r="C404" s="2"/>
    </row>
    <row r="405" spans="2:3" ht="12.75">
      <c r="B405" s="8"/>
      <c r="C405" s="2"/>
    </row>
    <row r="406" spans="2:3" ht="12.75">
      <c r="B406" s="8"/>
      <c r="C406" s="2"/>
    </row>
    <row r="407" spans="2:3" ht="12.75">
      <c r="B407" s="8"/>
      <c r="C407" s="2"/>
    </row>
    <row r="408" spans="2:3" ht="12.75">
      <c r="B408" s="8"/>
      <c r="C408" s="2"/>
    </row>
    <row r="409" spans="2:3" ht="12.75">
      <c r="B409" s="8"/>
      <c r="C409" s="2"/>
    </row>
    <row r="410" spans="2:3" ht="12.75">
      <c r="B410" s="8"/>
      <c r="C410" s="2"/>
    </row>
    <row r="411" spans="2:3" ht="12.75">
      <c r="B411" s="8"/>
      <c r="C411" s="2"/>
    </row>
    <row r="412" spans="2:3" ht="12.75">
      <c r="B412" s="8"/>
      <c r="C412" s="2"/>
    </row>
    <row r="413" spans="2:3" ht="12.75">
      <c r="B413" s="8"/>
      <c r="C413" s="2"/>
    </row>
    <row r="414" spans="2:3" ht="12.75">
      <c r="B414" s="8"/>
      <c r="C414" s="2"/>
    </row>
    <row r="415" spans="2:3" ht="12.75">
      <c r="B415" s="8"/>
      <c r="C415" s="2"/>
    </row>
    <row r="416" spans="2:3" ht="12.75">
      <c r="B416" s="8"/>
      <c r="C416" s="2"/>
    </row>
    <row r="417" spans="2:3" ht="12.75">
      <c r="B417" s="8"/>
      <c r="C417" s="2"/>
    </row>
    <row r="418" spans="2:3" ht="12.75">
      <c r="B418" s="8"/>
      <c r="C418" s="2"/>
    </row>
    <row r="419" spans="2:3" ht="12.75">
      <c r="B419" s="8"/>
      <c r="C419" s="2"/>
    </row>
    <row r="420" spans="2:3" ht="12.75">
      <c r="B420" s="8"/>
      <c r="C420" s="2"/>
    </row>
    <row r="421" spans="2:3" ht="12.75">
      <c r="B421" s="8"/>
      <c r="C421" s="2"/>
    </row>
    <row r="422" spans="2:3" ht="12.75">
      <c r="B422" s="8"/>
      <c r="C422" s="2"/>
    </row>
    <row r="423" spans="2:3" ht="12.75">
      <c r="B423" s="8"/>
      <c r="C423" s="2"/>
    </row>
    <row r="424" spans="2:3" ht="12.75">
      <c r="B424" s="8"/>
      <c r="C424" s="2"/>
    </row>
    <row r="425" spans="2:3" ht="12.75">
      <c r="B425" s="8"/>
      <c r="C425" s="2"/>
    </row>
    <row r="426" spans="2:3" ht="12.75">
      <c r="B426" s="8"/>
      <c r="C426" s="2"/>
    </row>
    <row r="427" spans="2:3" ht="12.75">
      <c r="B427" s="8"/>
      <c r="C427" s="2"/>
    </row>
    <row r="428" spans="2:3" ht="12.75">
      <c r="B428" s="8"/>
      <c r="C428" s="2"/>
    </row>
    <row r="429" spans="2:3" ht="12.75">
      <c r="B429" s="8"/>
      <c r="C429" s="2"/>
    </row>
    <row r="430" spans="2:3" ht="12.75">
      <c r="B430" s="8"/>
      <c r="C430" s="2"/>
    </row>
    <row r="431" spans="2:3" ht="12.75">
      <c r="B431" s="8"/>
      <c r="C431" s="2"/>
    </row>
    <row r="432" spans="2:3" ht="12.75">
      <c r="B432" s="8"/>
      <c r="C432" s="2"/>
    </row>
    <row r="433" spans="2:3" ht="12.75">
      <c r="B433" s="8"/>
      <c r="C433" s="2"/>
    </row>
    <row r="434" spans="2:3" ht="12.75">
      <c r="B434" s="8"/>
      <c r="C434" s="2"/>
    </row>
    <row r="435" spans="2:3" ht="12.75">
      <c r="B435" s="8"/>
      <c r="C435" s="2"/>
    </row>
    <row r="436" spans="2:3" ht="12.75">
      <c r="B436" s="8"/>
      <c r="C436" s="2"/>
    </row>
    <row r="437" spans="2:3" ht="12.75">
      <c r="B437" s="8"/>
      <c r="C437" s="2"/>
    </row>
    <row r="438" spans="2:3" ht="12.75">
      <c r="B438" s="8"/>
      <c r="C438" s="2"/>
    </row>
    <row r="439" spans="2:3" ht="12.75">
      <c r="B439" s="8"/>
      <c r="C439" s="2"/>
    </row>
    <row r="440" spans="2:3" ht="12.75">
      <c r="B440" s="8"/>
      <c r="C440" s="2"/>
    </row>
    <row r="441" spans="2:3" ht="12.75">
      <c r="B441" s="8"/>
      <c r="C441" s="2"/>
    </row>
    <row r="442" spans="2:3" ht="12.75">
      <c r="B442" s="8"/>
      <c r="C442" s="2"/>
    </row>
    <row r="443" spans="2:3" ht="12.75">
      <c r="B443" s="8"/>
      <c r="C443" s="2"/>
    </row>
    <row r="444" spans="2:3" ht="12.75">
      <c r="B444" s="8"/>
      <c r="C444" s="2"/>
    </row>
    <row r="445" spans="2:3" ht="12.75">
      <c r="B445" s="8"/>
      <c r="C445" s="2"/>
    </row>
    <row r="446" spans="2:3" ht="12.75">
      <c r="B446" s="8"/>
      <c r="C446" s="2"/>
    </row>
    <row r="447" spans="2:3" ht="12.75">
      <c r="B447" s="8"/>
      <c r="C447" s="2"/>
    </row>
    <row r="448" spans="2:3" ht="12.75">
      <c r="B448" s="8"/>
      <c r="C448" s="2"/>
    </row>
    <row r="449" spans="2:3" ht="12.75">
      <c r="B449" s="8"/>
      <c r="C449" s="2"/>
    </row>
    <row r="450" spans="2:3" ht="12.75">
      <c r="B450" s="8"/>
      <c r="C450" s="2"/>
    </row>
    <row r="451" spans="2:3" ht="12.75">
      <c r="B451" s="8"/>
      <c r="C451" s="2"/>
    </row>
    <row r="452" spans="2:3" ht="12.75">
      <c r="B452" s="8"/>
      <c r="C452" s="2"/>
    </row>
    <row r="453" spans="2:3" ht="12.75">
      <c r="B453" s="8"/>
      <c r="C453" s="2"/>
    </row>
    <row r="454" spans="2:3" ht="12.75">
      <c r="B454" s="8"/>
      <c r="C454" s="2"/>
    </row>
    <row r="455" spans="2:3" ht="12.75">
      <c r="B455" s="8"/>
      <c r="C455" s="2"/>
    </row>
    <row r="456" spans="2:3" ht="12.75">
      <c r="B456" s="8"/>
      <c r="C456" s="2"/>
    </row>
    <row r="457" spans="2:3" ht="12.75">
      <c r="B457" s="8"/>
      <c r="C457" s="2"/>
    </row>
    <row r="458" spans="2:3" ht="12.75">
      <c r="B458" s="8"/>
      <c r="C458" s="2"/>
    </row>
    <row r="459" spans="2:3" ht="12.75">
      <c r="B459" s="8"/>
      <c r="C459" s="2"/>
    </row>
    <row r="460" spans="2:3" ht="12.75">
      <c r="B460" s="8"/>
      <c r="C460" s="2"/>
    </row>
    <row r="461" spans="2:3" ht="12.75">
      <c r="B461" s="8"/>
      <c r="C461" s="2"/>
    </row>
    <row r="462" spans="2:3" ht="12.75">
      <c r="B462" s="8"/>
      <c r="C462" s="2"/>
    </row>
    <row r="463" spans="2:3" ht="12.75">
      <c r="B463" s="8"/>
      <c r="C463" s="2"/>
    </row>
    <row r="464" spans="2:3" ht="12.75">
      <c r="B464" s="8"/>
      <c r="C464" s="2"/>
    </row>
    <row r="465" spans="2:3" ht="12.75">
      <c r="B465" s="8"/>
      <c r="C465" s="2"/>
    </row>
    <row r="466" spans="2:3" ht="12.75">
      <c r="B466" s="8"/>
      <c r="C466" s="2"/>
    </row>
    <row r="467" spans="2:3" ht="12.75">
      <c r="B467" s="8"/>
      <c r="C467" s="2"/>
    </row>
    <row r="468" spans="2:3" ht="12.75">
      <c r="B468" s="8"/>
      <c r="C468" s="2"/>
    </row>
    <row r="469" spans="2:3" ht="12.75">
      <c r="B469" s="8"/>
      <c r="C469" s="2"/>
    </row>
    <row r="470" spans="2:3" ht="12.75">
      <c r="B470" s="8"/>
      <c r="C470" s="2"/>
    </row>
    <row r="471" spans="2:3" ht="12.75">
      <c r="B471" s="8"/>
      <c r="C471" s="2"/>
    </row>
    <row r="472" spans="2:3" ht="12.75">
      <c r="B472" s="8"/>
      <c r="C472" s="2"/>
    </row>
    <row r="473" spans="2:3" ht="12.75">
      <c r="B473" s="8"/>
      <c r="C473" s="2"/>
    </row>
    <row r="474" spans="2:3" ht="12.75">
      <c r="B474" s="8"/>
      <c r="C474" s="2"/>
    </row>
    <row r="475" spans="2:3" ht="12.75">
      <c r="B475" s="8"/>
      <c r="C475" s="2"/>
    </row>
    <row r="476" spans="2:3" ht="12.75">
      <c r="B476" s="8"/>
      <c r="C476" s="2"/>
    </row>
    <row r="477" spans="2:3" ht="12.75">
      <c r="B477" s="8"/>
      <c r="C477" s="2"/>
    </row>
    <row r="478" spans="2:3" ht="12.75">
      <c r="B478" s="8"/>
      <c r="C478" s="2"/>
    </row>
    <row r="479" spans="2:3" ht="12.75">
      <c r="B479" s="8"/>
      <c r="C479" s="2"/>
    </row>
    <row r="480" spans="2:3" ht="12.75">
      <c r="B480" s="8"/>
      <c r="C480" s="2"/>
    </row>
    <row r="481" spans="2:3" ht="12.75">
      <c r="B481" s="8"/>
      <c r="C481" s="2"/>
    </row>
    <row r="482" spans="2:3" ht="12.75">
      <c r="B482" s="8"/>
      <c r="C482" s="2"/>
    </row>
    <row r="483" spans="2:3" ht="12.75">
      <c r="B483" s="8"/>
      <c r="C483" s="2"/>
    </row>
    <row r="484" spans="2:3" ht="12.75">
      <c r="B484" s="8"/>
      <c r="C484" s="2"/>
    </row>
    <row r="485" spans="2:3" ht="12.75">
      <c r="B485" s="8"/>
      <c r="C485" s="2"/>
    </row>
    <row r="486" spans="2:3" ht="12.75">
      <c r="B486" s="8"/>
      <c r="C486" s="2"/>
    </row>
    <row r="487" spans="2:3" ht="12.75">
      <c r="B487" s="8"/>
      <c r="C487" s="2"/>
    </row>
    <row r="488" spans="2:3" ht="12.75">
      <c r="B488" s="8"/>
      <c r="C488" s="2"/>
    </row>
    <row r="489" spans="2:3" ht="12.75">
      <c r="B489" s="8"/>
      <c r="C489" s="2"/>
    </row>
    <row r="490" spans="2:3" ht="12.75">
      <c r="B490" s="8"/>
      <c r="C490" s="2"/>
    </row>
    <row r="491" spans="2:3" ht="12.75">
      <c r="B491" s="8"/>
      <c r="C491" s="2"/>
    </row>
    <row r="492" spans="2:3" ht="12.75">
      <c r="B492" s="8"/>
      <c r="C492" s="2"/>
    </row>
    <row r="493" spans="2:3" ht="12.75">
      <c r="B493" s="8"/>
      <c r="C493" s="2"/>
    </row>
    <row r="494" spans="2:3" ht="12.75">
      <c r="B494" s="8"/>
      <c r="C494" s="2"/>
    </row>
    <row r="495" spans="2:3" ht="12.75">
      <c r="B495" s="8"/>
      <c r="C495" s="2"/>
    </row>
    <row r="496" spans="2:3" ht="12.75">
      <c r="B496" s="8"/>
      <c r="C496" s="2"/>
    </row>
    <row r="497" spans="2:3" ht="12.75">
      <c r="B497" s="8"/>
      <c r="C497" s="2"/>
    </row>
    <row r="498" spans="2:3" ht="12.75">
      <c r="B498" s="8"/>
      <c r="C498" s="2"/>
    </row>
    <row r="499" spans="2:3" ht="12.75">
      <c r="B499" s="8"/>
      <c r="C499" s="2"/>
    </row>
    <row r="500" spans="2:3" ht="12.75">
      <c r="B500" s="8"/>
      <c r="C500" s="2"/>
    </row>
    <row r="501" spans="2:3" ht="12.75">
      <c r="B501" s="8"/>
      <c r="C501" s="2"/>
    </row>
    <row r="502" spans="2:3" ht="12.75">
      <c r="B502" s="8"/>
      <c r="C502" s="2"/>
    </row>
    <row r="503" spans="2:3" ht="12.75">
      <c r="B503" s="8"/>
      <c r="C503" s="2"/>
    </row>
    <row r="504" spans="2:3" ht="12.75">
      <c r="B504" s="8"/>
      <c r="C504" s="2"/>
    </row>
    <row r="505" spans="2:3" ht="12.75">
      <c r="B505" s="8"/>
      <c r="C505" s="2"/>
    </row>
    <row r="506" spans="2:3" ht="12.75">
      <c r="B506" s="8"/>
      <c r="C506" s="2"/>
    </row>
    <row r="507" spans="2:3" ht="12.75">
      <c r="B507" s="8"/>
      <c r="C507" s="2"/>
    </row>
    <row r="508" spans="2:3" ht="12.75">
      <c r="B508" s="8"/>
      <c r="C508" s="2"/>
    </row>
    <row r="509" spans="2:3" ht="12.75">
      <c r="B509" s="8"/>
      <c r="C509" s="2"/>
    </row>
    <row r="510" spans="2:3" ht="12.75">
      <c r="B510" s="8"/>
      <c r="C510" s="2"/>
    </row>
    <row r="511" spans="2:3" ht="12.75">
      <c r="B511" s="8"/>
      <c r="C511" s="2"/>
    </row>
    <row r="512" spans="2:3" ht="12.75">
      <c r="B512" s="8"/>
      <c r="C512" s="2"/>
    </row>
    <row r="513" spans="2:3" ht="12.75">
      <c r="B513" s="8"/>
      <c r="C513" s="2"/>
    </row>
    <row r="514" spans="2:3" ht="12.75">
      <c r="B514" s="8"/>
      <c r="C514" s="2"/>
    </row>
    <row r="515" spans="2:3" ht="12.75">
      <c r="B515" s="8"/>
      <c r="C515" s="2"/>
    </row>
    <row r="516" spans="2:3" ht="12.75">
      <c r="B516" s="8"/>
      <c r="C516" s="2"/>
    </row>
    <row r="517" spans="2:3" ht="12.75">
      <c r="B517" s="8"/>
      <c r="C517" s="2"/>
    </row>
    <row r="518" spans="2:3" ht="12.75">
      <c r="B518" s="8"/>
      <c r="C518" s="2"/>
    </row>
    <row r="519" spans="2:3" ht="12.75">
      <c r="B519" s="8"/>
      <c r="C519" s="2"/>
    </row>
    <row r="520" spans="2:3" ht="12.75">
      <c r="B520" s="8"/>
      <c r="C520" s="2"/>
    </row>
    <row r="521" spans="2:3" ht="12.75">
      <c r="B521" s="8"/>
      <c r="C521" s="2"/>
    </row>
    <row r="522" spans="2:3" ht="12.75">
      <c r="B522" s="8"/>
      <c r="C522" s="2"/>
    </row>
    <row r="523" spans="2:3" ht="12.75">
      <c r="B523" s="8"/>
      <c r="C523" s="2"/>
    </row>
    <row r="524" spans="2:3" ht="12.75">
      <c r="B524" s="8"/>
      <c r="C524" s="2"/>
    </row>
    <row r="525" spans="2:3" ht="12.75">
      <c r="B525" s="8"/>
      <c r="C525" s="2"/>
    </row>
    <row r="526" spans="2:3" ht="12.75">
      <c r="B526" s="8"/>
      <c r="C526" s="2"/>
    </row>
    <row r="527" spans="2:3" ht="12.75">
      <c r="B527" s="8"/>
      <c r="C527" s="2"/>
    </row>
    <row r="528" spans="2:3" ht="12.75">
      <c r="B528" s="8"/>
      <c r="C528" s="2"/>
    </row>
    <row r="529" spans="2:3" ht="12.75">
      <c r="B529" s="8"/>
      <c r="C529" s="2"/>
    </row>
    <row r="530" spans="2:3" ht="12.75">
      <c r="B530" s="8"/>
      <c r="C530" s="2"/>
    </row>
    <row r="531" spans="2:3" ht="12.75">
      <c r="B531" s="8"/>
      <c r="C531" s="2"/>
    </row>
    <row r="532" spans="2:3" ht="12.75">
      <c r="B532" s="8"/>
      <c r="C532" s="2"/>
    </row>
    <row r="533" spans="2:3" ht="12.75">
      <c r="B533" s="8"/>
      <c r="C533" s="2"/>
    </row>
    <row r="534" spans="2:3" ht="12.75">
      <c r="B534" s="8"/>
      <c r="C534" s="2"/>
    </row>
    <row r="535" spans="2:3" ht="12.75">
      <c r="B535" s="8"/>
      <c r="C535" s="2"/>
    </row>
    <row r="536" spans="2:3" ht="12.75">
      <c r="B536" s="8"/>
      <c r="C536" s="2"/>
    </row>
    <row r="537" spans="2:3" ht="12.75">
      <c r="B537" s="8"/>
      <c r="C537" s="2"/>
    </row>
    <row r="538" spans="2:3" ht="12.75">
      <c r="B538" s="8"/>
      <c r="C538" s="2"/>
    </row>
    <row r="539" spans="2:3" ht="12.75">
      <c r="B539" s="8"/>
      <c r="C539" s="2"/>
    </row>
    <row r="540" spans="2:3" ht="12.75">
      <c r="B540" s="8"/>
      <c r="C540" s="2"/>
    </row>
    <row r="541" spans="2:3" ht="12.75">
      <c r="B541" s="8"/>
      <c r="C541" s="2"/>
    </row>
    <row r="542" spans="2:3" ht="12.75">
      <c r="B542" s="8"/>
      <c r="C542" s="2"/>
    </row>
    <row r="543" spans="2:3" ht="12.75">
      <c r="B543" s="8"/>
      <c r="C543" s="2"/>
    </row>
    <row r="544" spans="2:3" ht="12.75">
      <c r="B544" s="8"/>
      <c r="C544" s="2"/>
    </row>
    <row r="545" spans="2:3" ht="12.75">
      <c r="B545" s="8"/>
      <c r="C545" s="2"/>
    </row>
    <row r="546" spans="2:3" ht="12.75">
      <c r="B546" s="8"/>
      <c r="C546" s="2"/>
    </row>
    <row r="547" spans="2:3" ht="12.75">
      <c r="B547" s="8"/>
      <c r="C547" s="2"/>
    </row>
    <row r="548" spans="2:3" ht="12.75">
      <c r="B548" s="8"/>
      <c r="C548" s="2"/>
    </row>
    <row r="549" spans="2:3" ht="12.75">
      <c r="B549" s="8"/>
      <c r="C549" s="2"/>
    </row>
    <row r="550" spans="2:3" ht="12.75">
      <c r="B550" s="8"/>
      <c r="C550" s="2"/>
    </row>
    <row r="551" spans="2:3" ht="12.75">
      <c r="B551" s="8"/>
      <c r="C551" s="2"/>
    </row>
    <row r="552" spans="2:3" ht="12.75">
      <c r="B552" s="8"/>
      <c r="C552" s="2"/>
    </row>
    <row r="553" spans="2:3" ht="12.75">
      <c r="B553" s="8"/>
      <c r="C553" s="2"/>
    </row>
    <row r="554" spans="2:3" ht="12.75">
      <c r="B554" s="8"/>
      <c r="C554" s="2"/>
    </row>
    <row r="555" spans="2:3" ht="12.75">
      <c r="B555" s="8"/>
      <c r="C555" s="2"/>
    </row>
    <row r="556" spans="2:3" ht="12.75">
      <c r="B556" s="8"/>
      <c r="C556" s="2"/>
    </row>
    <row r="557" spans="2:3" ht="12.75">
      <c r="B557" s="8"/>
      <c r="C557" s="2"/>
    </row>
    <row r="558" spans="2:3" ht="12.75">
      <c r="B558" s="8"/>
      <c r="C558" s="2"/>
    </row>
    <row r="559" spans="2:3" ht="12.75">
      <c r="B559" s="8"/>
      <c r="C559" s="2"/>
    </row>
    <row r="560" spans="2:3" ht="12.75">
      <c r="B560" s="8"/>
      <c r="C560" s="2"/>
    </row>
    <row r="561" spans="2:3" ht="12.75">
      <c r="B561" s="8"/>
      <c r="C561" s="2"/>
    </row>
    <row r="562" spans="2:3" ht="12.75">
      <c r="B562" s="8"/>
      <c r="C562" s="2"/>
    </row>
    <row r="563" spans="2:3" ht="12.75">
      <c r="B563" s="8"/>
      <c r="C563" s="2"/>
    </row>
    <row r="564" spans="2:3" ht="12.75">
      <c r="B564" s="8"/>
      <c r="C564" s="2"/>
    </row>
    <row r="565" spans="2:3" ht="12.75">
      <c r="B565" s="8"/>
      <c r="C565" s="2"/>
    </row>
    <row r="566" spans="2:3" ht="12.75">
      <c r="B566" s="8"/>
      <c r="C566" s="2"/>
    </row>
    <row r="567" spans="2:3" ht="12.75">
      <c r="B567" s="8"/>
      <c r="C567" s="2"/>
    </row>
    <row r="568" spans="2:3" ht="12.75">
      <c r="B568" s="8"/>
      <c r="C568" s="2"/>
    </row>
    <row r="569" spans="2:3" ht="12.75">
      <c r="B569" s="8"/>
      <c r="C569" s="2"/>
    </row>
    <row r="570" spans="2:3" ht="12.75">
      <c r="B570" s="8"/>
      <c r="C570" s="2"/>
    </row>
    <row r="571" spans="2:3" ht="12.75">
      <c r="B571" s="8"/>
      <c r="C571" s="2"/>
    </row>
    <row r="572" spans="2:3" ht="12.75">
      <c r="B572" s="8"/>
      <c r="C572" s="2"/>
    </row>
    <row r="573" spans="2:3" ht="12.75">
      <c r="B573" s="8"/>
      <c r="C573" s="2"/>
    </row>
    <row r="574" spans="2:3" ht="12.75">
      <c r="B574" s="8"/>
      <c r="C574" s="2"/>
    </row>
    <row r="575" spans="2:3" ht="12.75">
      <c r="B575" s="8"/>
      <c r="C575" s="2"/>
    </row>
    <row r="576" spans="2:3" ht="12.75">
      <c r="B576" s="8"/>
      <c r="C576" s="2"/>
    </row>
    <row r="577" spans="2:3" ht="12.75">
      <c r="B577" s="8"/>
      <c r="C577" s="2"/>
    </row>
    <row r="578" spans="2:3" ht="12.75">
      <c r="B578" s="8"/>
      <c r="C578" s="2"/>
    </row>
    <row r="579" spans="2:3" ht="12.75">
      <c r="B579" s="8"/>
      <c r="C579" s="2"/>
    </row>
    <row r="580" spans="2:3" ht="12.75">
      <c r="B580" s="8"/>
      <c r="C580" s="2"/>
    </row>
    <row r="581" spans="2:3" ht="12.75">
      <c r="B581" s="8"/>
      <c r="C581" s="2"/>
    </row>
    <row r="582" spans="2:3" ht="12.75">
      <c r="B582" s="8"/>
      <c r="C582" s="2"/>
    </row>
    <row r="583" spans="2:3" ht="12.75">
      <c r="B583" s="8"/>
      <c r="C583" s="2"/>
    </row>
    <row r="584" spans="2:3" ht="12.75">
      <c r="B584" s="8"/>
      <c r="C584" s="2"/>
    </row>
    <row r="585" spans="2:3" ht="12.75">
      <c r="B585" s="8"/>
      <c r="C585" s="2"/>
    </row>
    <row r="586" spans="2:3" ht="12.75">
      <c r="B586" s="8"/>
      <c r="C586" s="2"/>
    </row>
    <row r="587" spans="2:3" ht="12.75">
      <c r="B587" s="8"/>
      <c r="C587" s="2"/>
    </row>
    <row r="588" spans="2:3" ht="12.75">
      <c r="B588" s="8"/>
      <c r="C588" s="2"/>
    </row>
    <row r="589" spans="2:3" ht="12.75">
      <c r="B589" s="8"/>
      <c r="C589" s="2"/>
    </row>
    <row r="590" spans="2:3" ht="12.75">
      <c r="B590" s="8"/>
      <c r="C590" s="2"/>
    </row>
    <row r="591" spans="2:3" ht="12.75">
      <c r="B591" s="8"/>
      <c r="C591" s="2"/>
    </row>
    <row r="592" spans="2:3" ht="12.75">
      <c r="B592" s="8"/>
      <c r="C592" s="2"/>
    </row>
    <row r="593" spans="2:3" ht="12.75">
      <c r="B593" s="8"/>
      <c r="C593" s="2"/>
    </row>
    <row r="594" spans="2:3" ht="12.75">
      <c r="B594" s="8"/>
      <c r="C594" s="2"/>
    </row>
    <row r="595" spans="2:3" ht="12.75">
      <c r="B595" s="8"/>
      <c r="C595" s="2"/>
    </row>
    <row r="596" spans="2:3" ht="12.75">
      <c r="B596" s="8"/>
      <c r="C596" s="2"/>
    </row>
    <row r="597" spans="2:3" ht="12.75">
      <c r="B597" s="8"/>
      <c r="C597" s="2"/>
    </row>
    <row r="598" spans="2:3" ht="12.75">
      <c r="B598" s="8"/>
      <c r="C598" s="2"/>
    </row>
    <row r="599" spans="2:3" ht="12.75">
      <c r="B599" s="8"/>
      <c r="C599" s="2"/>
    </row>
    <row r="600" spans="2:3" ht="12.75">
      <c r="B600" s="8"/>
      <c r="C600" s="2"/>
    </row>
    <row r="601" spans="2:3" ht="12.75">
      <c r="B601" s="8"/>
      <c r="C601" s="2"/>
    </row>
    <row r="602" spans="2:3" ht="12.75">
      <c r="B602" s="8"/>
      <c r="C602" s="2"/>
    </row>
    <row r="603" spans="2:3" ht="12.75">
      <c r="B603" s="8"/>
      <c r="C603" s="2"/>
    </row>
    <row r="604" spans="2:3" ht="12.75">
      <c r="B604" s="8"/>
      <c r="C604" s="2"/>
    </row>
    <row r="605" spans="2:3" ht="12.75">
      <c r="B605" s="8"/>
      <c r="C605" s="2"/>
    </row>
    <row r="606" spans="2:3" ht="12.75">
      <c r="B606" s="8"/>
      <c r="C606" s="2"/>
    </row>
    <row r="607" spans="2:3" ht="12.75">
      <c r="B607" s="8"/>
      <c r="C607" s="2"/>
    </row>
    <row r="608" spans="2:3" ht="12.75">
      <c r="B608" s="8"/>
      <c r="C608" s="2"/>
    </row>
    <row r="609" spans="2:3" ht="12.75">
      <c r="B609" s="8"/>
      <c r="C609" s="2"/>
    </row>
    <row r="610" spans="2:3" ht="12.75">
      <c r="B610" s="8"/>
      <c r="C610" s="2"/>
    </row>
    <row r="611" spans="2:3" ht="12.75">
      <c r="B611" s="8"/>
      <c r="C611" s="2"/>
    </row>
    <row r="612" spans="2:3" ht="12.75">
      <c r="B612" s="8"/>
      <c r="C612" s="2"/>
    </row>
    <row r="613" spans="2:3" ht="12.75">
      <c r="B613" s="8"/>
      <c r="C613" s="2"/>
    </row>
    <row r="614" spans="2:3" ht="12.75">
      <c r="B614" s="8"/>
      <c r="C614" s="2"/>
    </row>
    <row r="615" spans="2:3" ht="12.75">
      <c r="B615" s="8"/>
      <c r="C615" s="2"/>
    </row>
    <row r="616" spans="2:3" ht="12.75">
      <c r="B616" s="8"/>
      <c r="C616" s="2"/>
    </row>
    <row r="617" spans="2:3" ht="12.75">
      <c r="B617" s="8"/>
      <c r="C617" s="2"/>
    </row>
    <row r="618" spans="2:3" ht="12.75">
      <c r="B618" s="8"/>
      <c r="C618" s="2"/>
    </row>
    <row r="619" spans="2:3" ht="12.75">
      <c r="B619" s="8"/>
      <c r="C619" s="2"/>
    </row>
    <row r="620" spans="2:3" ht="12.75">
      <c r="B620" s="8"/>
      <c r="C620" s="2"/>
    </row>
    <row r="621" spans="2:3" ht="12.75">
      <c r="B621" s="8"/>
      <c r="C621" s="2"/>
    </row>
    <row r="622" spans="2:3" ht="12.75">
      <c r="B622" s="8"/>
      <c r="C622" s="2"/>
    </row>
    <row r="623" spans="2:3" ht="12.75">
      <c r="B623" s="8"/>
      <c r="C623" s="2"/>
    </row>
    <row r="624" spans="2:3" ht="12.75">
      <c r="B624" s="8"/>
      <c r="C624" s="2"/>
    </row>
    <row r="625" spans="2:3" ht="12.75">
      <c r="B625" s="8"/>
      <c r="C625" s="2"/>
    </row>
    <row r="626" spans="2:3" ht="12.75">
      <c r="B626" s="8"/>
      <c r="C626" s="2"/>
    </row>
    <row r="627" spans="2:3" ht="12.75">
      <c r="B627" s="8"/>
      <c r="C627" s="2"/>
    </row>
    <row r="628" spans="2:3" ht="12.75">
      <c r="B628" s="8"/>
      <c r="C628" s="2"/>
    </row>
    <row r="629" spans="2:3" ht="12.75">
      <c r="B629" s="8"/>
      <c r="C629" s="2"/>
    </row>
    <row r="630" spans="2:3" ht="12.75">
      <c r="B630" s="8"/>
      <c r="C630" s="2"/>
    </row>
    <row r="631" spans="2:3" ht="12.75">
      <c r="B631" s="8"/>
      <c r="C631" s="2"/>
    </row>
    <row r="632" spans="2:3" ht="12.75">
      <c r="B632" s="8"/>
      <c r="C632" s="2"/>
    </row>
    <row r="633" spans="2:3" ht="12.75">
      <c r="B633" s="8"/>
      <c r="C633" s="2"/>
    </row>
    <row r="634" spans="2:3" ht="12.75">
      <c r="B634" s="8"/>
      <c r="C634" s="2"/>
    </row>
    <row r="635" spans="2:3" ht="12.75">
      <c r="B635" s="8"/>
      <c r="C635" s="2"/>
    </row>
    <row r="636" spans="2:3" ht="12.75">
      <c r="B636" s="8"/>
      <c r="C636" s="2"/>
    </row>
    <row r="637" spans="2:3" ht="12.75">
      <c r="B637" s="8"/>
      <c r="C637" s="2"/>
    </row>
    <row r="638" spans="2:3" ht="12.75">
      <c r="B638" s="8"/>
      <c r="C638" s="2"/>
    </row>
    <row r="639" spans="2:3" ht="12.75">
      <c r="B639" s="8"/>
      <c r="C639" s="2"/>
    </row>
    <row r="640" spans="2:3" ht="12.75">
      <c r="B640" s="8"/>
      <c r="C640" s="2"/>
    </row>
    <row r="641" spans="2:3" ht="12.75">
      <c r="B641" s="8"/>
      <c r="C641" s="2"/>
    </row>
    <row r="642" spans="2:3" ht="12.75">
      <c r="B642" s="8"/>
      <c r="C642" s="2"/>
    </row>
    <row r="643" spans="2:3" ht="12.75">
      <c r="B643" s="8"/>
      <c r="C643" s="2"/>
    </row>
    <row r="644" spans="2:3" ht="12.75">
      <c r="B644" s="8"/>
      <c r="C644" s="2"/>
    </row>
    <row r="645" spans="2:3" ht="12.75">
      <c r="B645" s="8"/>
      <c r="C645" s="2"/>
    </row>
    <row r="646" spans="2:3" ht="12.75">
      <c r="B646" s="8"/>
      <c r="C646" s="2"/>
    </row>
    <row r="647" spans="2:3" ht="12.75">
      <c r="B647" s="8"/>
      <c r="C647" s="2"/>
    </row>
    <row r="648" spans="2:3" ht="12.75">
      <c r="B648" s="8"/>
      <c r="C648" s="2"/>
    </row>
    <row r="649" spans="2:3" ht="12.75">
      <c r="B649" s="8"/>
      <c r="C649" s="2"/>
    </row>
    <row r="650" spans="2:3" ht="12.75">
      <c r="B650" s="8"/>
      <c r="C650" s="2"/>
    </row>
    <row r="651" spans="2:3" ht="12.75">
      <c r="B651" s="8"/>
      <c r="C651" s="2"/>
    </row>
    <row r="652" spans="2:3" ht="12.75">
      <c r="B652" s="8"/>
      <c r="C652" s="2"/>
    </row>
    <row r="653" spans="2:3" ht="12.75">
      <c r="B653" s="8"/>
      <c r="C653" s="2"/>
    </row>
    <row r="654" spans="2:3" ht="12.75">
      <c r="B654" s="8"/>
      <c r="C654" s="2"/>
    </row>
    <row r="655" spans="2:3" ht="12.75">
      <c r="B655" s="8"/>
      <c r="C655" s="2"/>
    </row>
    <row r="656" spans="2:3" ht="12.75">
      <c r="B656" s="8"/>
      <c r="C656" s="2"/>
    </row>
    <row r="657" spans="2:3" ht="12.75">
      <c r="B657" s="8"/>
      <c r="C657" s="2"/>
    </row>
    <row r="658" spans="2:3" ht="12.75">
      <c r="B658" s="8"/>
      <c r="C658" s="2"/>
    </row>
    <row r="659" spans="2:3" ht="12.75">
      <c r="B659" s="8"/>
      <c r="C659" s="2"/>
    </row>
    <row r="660" spans="2:3" ht="12.75">
      <c r="B660" s="8"/>
      <c r="C660" s="2"/>
    </row>
    <row r="661" spans="2:3" ht="12.75">
      <c r="B661" s="8"/>
      <c r="C661" s="2"/>
    </row>
    <row r="662" spans="2:3" ht="12.75">
      <c r="B662" s="8"/>
      <c r="C662" s="2"/>
    </row>
    <row r="663" spans="2:3" ht="12.75">
      <c r="B663" s="8"/>
      <c r="C663" s="2"/>
    </row>
    <row r="664" spans="2:3" ht="12.75">
      <c r="B664" s="8"/>
      <c r="C664" s="2"/>
    </row>
    <row r="665" spans="2:3" ht="12.75">
      <c r="B665" s="8"/>
      <c r="C665" s="2"/>
    </row>
    <row r="666" spans="2:3" ht="12.75">
      <c r="B666" s="8"/>
      <c r="C666" s="2"/>
    </row>
    <row r="667" spans="2:3" ht="12.75">
      <c r="B667" s="8"/>
      <c r="C667" s="2"/>
    </row>
    <row r="668" spans="2:3" ht="12.75">
      <c r="B668" s="8"/>
      <c r="C668" s="2"/>
    </row>
    <row r="669" spans="2:3" ht="12.75">
      <c r="B669" s="8"/>
      <c r="C669" s="2"/>
    </row>
    <row r="670" spans="2:3" ht="12.75">
      <c r="B670" s="8"/>
      <c r="C670" s="2"/>
    </row>
    <row r="671" spans="2:3" ht="12.75">
      <c r="B671" s="8"/>
      <c r="C671" s="2"/>
    </row>
    <row r="672" spans="2:3" ht="12.75">
      <c r="B672" s="8"/>
      <c r="C672" s="2"/>
    </row>
    <row r="673" spans="2:3" ht="12.75">
      <c r="B673" s="8"/>
      <c r="C673" s="2"/>
    </row>
    <row r="674" spans="2:3" ht="12.75">
      <c r="B674" s="8"/>
      <c r="C674" s="2"/>
    </row>
    <row r="675" spans="2:3" ht="12.75">
      <c r="B675" s="8"/>
      <c r="C675" s="2"/>
    </row>
    <row r="676" spans="2:3" ht="12.75">
      <c r="B676" s="8"/>
      <c r="C676" s="2"/>
    </row>
    <row r="677" spans="2:3" ht="12.75">
      <c r="B677" s="8"/>
      <c r="C677" s="2"/>
    </row>
    <row r="678" spans="2:3" ht="12.75">
      <c r="B678" s="8"/>
      <c r="C678" s="2"/>
    </row>
    <row r="679" spans="2:3" ht="12.75">
      <c r="B679" s="8"/>
      <c r="C679" s="2"/>
    </row>
    <row r="680" spans="2:3" ht="12.75">
      <c r="B680" s="8"/>
      <c r="C680" s="2"/>
    </row>
    <row r="681" spans="2:3" ht="12.75">
      <c r="B681" s="8"/>
      <c r="C681" s="2"/>
    </row>
    <row r="682" spans="2:3" ht="12.75">
      <c r="B682" s="8"/>
      <c r="C682" s="2"/>
    </row>
    <row r="683" spans="2:3" ht="12.75">
      <c r="B683" s="8"/>
      <c r="C683" s="2"/>
    </row>
    <row r="684" spans="2:3" ht="12.75">
      <c r="B684" s="8"/>
      <c r="C684" s="2"/>
    </row>
    <row r="685" spans="2:3" ht="12.75">
      <c r="B685" s="8"/>
      <c r="C685" s="2"/>
    </row>
    <row r="686" spans="2:3" ht="12.75">
      <c r="B686" s="8"/>
      <c r="C686" s="2"/>
    </row>
    <row r="687" spans="2:3" ht="12.75">
      <c r="B687" s="8"/>
      <c r="C687" s="2"/>
    </row>
    <row r="688" spans="2:3" ht="12.75">
      <c r="B688" s="8"/>
      <c r="C688" s="2"/>
    </row>
    <row r="689" spans="2:3" ht="12.75">
      <c r="B689" s="8"/>
      <c r="C689" s="2"/>
    </row>
    <row r="690" spans="2:3" ht="12.75">
      <c r="B690" s="8"/>
      <c r="C690" s="2"/>
    </row>
    <row r="691" spans="2:3" ht="12.75">
      <c r="B691" s="8"/>
      <c r="C691" s="2"/>
    </row>
    <row r="692" spans="2:3" ht="12.75">
      <c r="B692" s="8"/>
      <c r="C692" s="2"/>
    </row>
    <row r="693" spans="2:3" ht="12.75">
      <c r="B693" s="8"/>
      <c r="C693" s="2"/>
    </row>
    <row r="694" spans="2:3" ht="12.75">
      <c r="B694" s="8"/>
      <c r="C694" s="2"/>
    </row>
    <row r="695" spans="2:3" ht="12.75">
      <c r="B695" s="8"/>
      <c r="C695" s="2"/>
    </row>
    <row r="696" spans="2:3" ht="12.75">
      <c r="B696" s="8"/>
      <c r="C696" s="2"/>
    </row>
    <row r="697" spans="2:3" ht="12.75">
      <c r="B697" s="8"/>
      <c r="C697" s="2"/>
    </row>
    <row r="698" spans="2:3" ht="12.75">
      <c r="B698" s="8"/>
      <c r="C698" s="2"/>
    </row>
    <row r="699" spans="2:3" ht="12.75">
      <c r="B699" s="8"/>
      <c r="C699" s="2"/>
    </row>
    <row r="700" spans="2:3" ht="12.75">
      <c r="B700" s="8"/>
      <c r="C700" s="2"/>
    </row>
    <row r="701" spans="2:3" ht="12.75">
      <c r="B701" s="8"/>
      <c r="C701" s="2"/>
    </row>
    <row r="702" spans="2:3" ht="12.75">
      <c r="B702" s="8"/>
      <c r="C702" s="2"/>
    </row>
    <row r="703" spans="2:3" ht="12.75">
      <c r="B703" s="8"/>
      <c r="C703" s="2"/>
    </row>
    <row r="704" spans="2:3" ht="12.75">
      <c r="B704" s="8"/>
      <c r="C704" s="2"/>
    </row>
    <row r="705" spans="2:3" ht="12.75">
      <c r="B705" s="8"/>
      <c r="C705" s="2"/>
    </row>
    <row r="706" spans="2:3" ht="12.75">
      <c r="B706" s="8"/>
      <c r="C706" s="2"/>
    </row>
    <row r="707" spans="2:3" ht="12.75">
      <c r="B707" s="8"/>
      <c r="C707" s="2"/>
    </row>
    <row r="708" spans="2:3" ht="12.75">
      <c r="B708" s="8"/>
      <c r="C708" s="2"/>
    </row>
    <row r="709" spans="2:3" ht="12.75">
      <c r="B709" s="8"/>
      <c r="C709" s="2"/>
    </row>
    <row r="710" spans="2:3" ht="12.75">
      <c r="B710" s="8"/>
      <c r="C710" s="2"/>
    </row>
    <row r="711" spans="2:3" ht="12.75">
      <c r="B711" s="8"/>
      <c r="C711" s="2"/>
    </row>
    <row r="712" spans="2:3" ht="12.75">
      <c r="B712" s="8"/>
      <c r="C712" s="2"/>
    </row>
    <row r="713" spans="2:3" ht="12.75">
      <c r="B713" s="8"/>
      <c r="C713" s="2"/>
    </row>
    <row r="714" spans="2:3" ht="12.75">
      <c r="B714" s="8"/>
      <c r="C714" s="2"/>
    </row>
    <row r="715" spans="2:3" ht="12.75">
      <c r="B715" s="8"/>
      <c r="C715" s="2"/>
    </row>
    <row r="716" spans="2:3" ht="12.75">
      <c r="B716" s="8"/>
      <c r="C716" s="2"/>
    </row>
    <row r="717" spans="2:3" ht="12.75">
      <c r="B717" s="8"/>
      <c r="C717" s="2"/>
    </row>
    <row r="718" spans="2:3" ht="12.75">
      <c r="B718" s="8"/>
      <c r="C718" s="2"/>
    </row>
    <row r="719" spans="2:3" ht="12.75">
      <c r="B719" s="8"/>
      <c r="C719" s="2"/>
    </row>
    <row r="720" spans="2:3" ht="12.75">
      <c r="B720" s="8"/>
      <c r="C720" s="2"/>
    </row>
    <row r="721" spans="2:3" ht="12.75">
      <c r="B721" s="8"/>
      <c r="C721" s="2"/>
    </row>
    <row r="722" spans="2:3" ht="12.75">
      <c r="B722" s="8"/>
      <c r="C722" s="2"/>
    </row>
    <row r="723" spans="2:3" ht="12.75">
      <c r="B723" s="8"/>
      <c r="C723" s="2"/>
    </row>
    <row r="724" spans="2:3" ht="12.75">
      <c r="B724" s="8"/>
      <c r="C724" s="2"/>
    </row>
    <row r="725" spans="2:3" ht="12.75">
      <c r="B725" s="8"/>
      <c r="C725" s="2"/>
    </row>
    <row r="726" spans="2:3" ht="12.75">
      <c r="B726" s="8"/>
      <c r="C726" s="2"/>
    </row>
    <row r="727" spans="2:3" ht="12.75">
      <c r="B727" s="8"/>
      <c r="C727" s="2"/>
    </row>
    <row r="728" spans="2:3" ht="12.75">
      <c r="B728" s="8"/>
      <c r="C728" s="2"/>
    </row>
    <row r="729" spans="2:3" ht="12.75">
      <c r="B729" s="8"/>
      <c r="C729" s="2"/>
    </row>
    <row r="730" spans="2:3" ht="12.75">
      <c r="B730" s="8"/>
      <c r="C730" s="2"/>
    </row>
    <row r="731" spans="2:3" ht="12.75">
      <c r="B731" s="8"/>
      <c r="C731" s="2"/>
    </row>
    <row r="732" spans="2:3" ht="12.75">
      <c r="B732" s="8"/>
      <c r="C732" s="2"/>
    </row>
    <row r="733" spans="2:3" ht="12.75">
      <c r="B733" s="8"/>
      <c r="C733" s="2"/>
    </row>
    <row r="734" spans="2:3" ht="12.75">
      <c r="B734" s="8"/>
      <c r="C734" s="2"/>
    </row>
    <row r="735" spans="2:3" ht="12.75">
      <c r="B735" s="8"/>
      <c r="C735" s="2"/>
    </row>
    <row r="736" spans="2:3" ht="12.75">
      <c r="B736" s="8"/>
      <c r="C736" s="2"/>
    </row>
    <row r="737" spans="2:3" ht="12.75">
      <c r="B737" s="8"/>
      <c r="C737" s="2"/>
    </row>
    <row r="738" spans="2:3" ht="12.75">
      <c r="B738" s="8"/>
      <c r="C738" s="2"/>
    </row>
    <row r="739" spans="2:3" ht="12.75">
      <c r="B739" s="8"/>
      <c r="C739" s="2"/>
    </row>
    <row r="740" spans="2:3" ht="12.75">
      <c r="B740" s="8"/>
      <c r="C740" s="2"/>
    </row>
    <row r="741" spans="2:3" ht="12.75">
      <c r="B741" s="8"/>
      <c r="C741" s="2"/>
    </row>
    <row r="742" spans="2:3" ht="12.75">
      <c r="B742" s="8"/>
      <c r="C742" s="2"/>
    </row>
    <row r="743" spans="2:3" ht="12.75">
      <c r="B743" s="8"/>
      <c r="C743" s="2"/>
    </row>
    <row r="744" spans="2:3" ht="12.75">
      <c r="B744" s="8"/>
      <c r="C744" s="2"/>
    </row>
    <row r="745" spans="2:3" ht="12.75">
      <c r="B745" s="8"/>
      <c r="C745" s="2"/>
    </row>
    <row r="746" spans="2:3" ht="12.75">
      <c r="B746" s="8"/>
      <c r="C746" s="2"/>
    </row>
    <row r="747" spans="2:3" ht="12.75">
      <c r="B747" s="8"/>
      <c r="C747" s="2"/>
    </row>
    <row r="748" spans="2:3" ht="12.75">
      <c r="B748" s="8"/>
      <c r="C748" s="2"/>
    </row>
    <row r="749" spans="2:3" ht="12.75">
      <c r="B749" s="8"/>
      <c r="C749" s="2"/>
    </row>
    <row r="750" spans="2:3" ht="12.75">
      <c r="B750" s="8"/>
      <c r="C750" s="2"/>
    </row>
    <row r="751" spans="2:3" ht="12.75">
      <c r="B751" s="8"/>
      <c r="C751" s="2"/>
    </row>
    <row r="752" spans="2:3" ht="12.75">
      <c r="B752" s="8"/>
      <c r="C752" s="2"/>
    </row>
    <row r="753" spans="2:3" ht="12.75">
      <c r="B753" s="8"/>
      <c r="C753" s="2"/>
    </row>
    <row r="754" spans="2:3" ht="12.75">
      <c r="B754" s="8"/>
      <c r="C754" s="2"/>
    </row>
    <row r="755" spans="2:3" ht="12.75">
      <c r="B755" s="8"/>
      <c r="C755" s="2"/>
    </row>
    <row r="756" spans="2:3" ht="12.75">
      <c r="B756" s="8"/>
      <c r="C756" s="2"/>
    </row>
    <row r="757" spans="2:3" ht="12.75">
      <c r="B757" s="8"/>
      <c r="C757" s="2"/>
    </row>
    <row r="758" spans="2:3" ht="12.75">
      <c r="B758" s="8"/>
      <c r="C758" s="2"/>
    </row>
    <row r="759" spans="2:3" ht="12.75">
      <c r="B759" s="8"/>
      <c r="C759" s="2"/>
    </row>
    <row r="760" spans="2:3" ht="12.75">
      <c r="B760" s="8"/>
      <c r="C760" s="2"/>
    </row>
    <row r="761" spans="2:3" ht="12.75">
      <c r="B761" s="8"/>
      <c r="C761" s="2"/>
    </row>
    <row r="762" spans="2:3" ht="12.75">
      <c r="B762" s="8"/>
      <c r="C762" s="2"/>
    </row>
    <row r="763" spans="2:3" ht="12.75">
      <c r="B763" s="8"/>
      <c r="C763" s="2"/>
    </row>
    <row r="764" spans="2:3" ht="12.75">
      <c r="B764" s="8"/>
      <c r="C764" s="2"/>
    </row>
    <row r="765" spans="2:3" ht="12.75">
      <c r="B765" s="8"/>
      <c r="C765" s="2"/>
    </row>
    <row r="766" spans="2:3" ht="12.75">
      <c r="B766" s="8"/>
      <c r="C766" s="2"/>
    </row>
    <row r="767" spans="2:3" ht="12.75">
      <c r="B767" s="8"/>
      <c r="C767" s="2"/>
    </row>
    <row r="768" spans="2:3" ht="12.75">
      <c r="B768" s="8"/>
      <c r="C768" s="2"/>
    </row>
    <row r="769" spans="2:3" ht="12.75">
      <c r="B769" s="8"/>
      <c r="C769" s="2"/>
    </row>
    <row r="770" spans="2:3" ht="12.75">
      <c r="B770" s="8"/>
      <c r="C770" s="2"/>
    </row>
    <row r="771" spans="2:3" ht="12.75">
      <c r="B771" s="8"/>
      <c r="C771" s="2"/>
    </row>
    <row r="772" spans="2:3" ht="12.75">
      <c r="B772" s="8"/>
      <c r="C772" s="2"/>
    </row>
    <row r="773" spans="2:3" ht="12.75">
      <c r="B773" s="8"/>
      <c r="C773" s="2"/>
    </row>
    <row r="774" spans="2:3" ht="12.75">
      <c r="B774" s="8"/>
      <c r="C774" s="2"/>
    </row>
    <row r="775" spans="2:3" ht="12.75">
      <c r="B775" s="8"/>
      <c r="C775" s="2"/>
    </row>
    <row r="776" spans="2:3" ht="12.75">
      <c r="B776" s="8"/>
      <c r="C776" s="2"/>
    </row>
    <row r="777" spans="2:3" ht="12.75">
      <c r="B777" s="8"/>
      <c r="C777" s="2"/>
    </row>
    <row r="778" spans="2:3" ht="12.75">
      <c r="B778" s="8"/>
      <c r="C778" s="2"/>
    </row>
    <row r="779" spans="2:3" ht="12.75">
      <c r="B779" s="8"/>
      <c r="C779" s="2"/>
    </row>
    <row r="780" spans="2:3" ht="12.75">
      <c r="B780" s="8"/>
      <c r="C780" s="2"/>
    </row>
    <row r="781" spans="2:3" ht="12.75">
      <c r="B781" s="8"/>
      <c r="C781" s="2"/>
    </row>
    <row r="782" spans="2:3" ht="12.75">
      <c r="B782" s="8"/>
      <c r="C782" s="2"/>
    </row>
    <row r="783" spans="2:3" ht="12.75">
      <c r="B783" s="8"/>
      <c r="C783" s="2"/>
    </row>
    <row r="784" spans="2:3" ht="12.75">
      <c r="B784" s="8"/>
      <c r="C784" s="2"/>
    </row>
    <row r="785" spans="2:3" ht="12.75">
      <c r="B785" s="8"/>
      <c r="C785" s="2"/>
    </row>
    <row r="786" spans="2:3" ht="12.75">
      <c r="B786" s="8"/>
      <c r="C786" s="2"/>
    </row>
    <row r="787" spans="2:3" ht="12.75">
      <c r="B787" s="8"/>
      <c r="C787" s="2"/>
    </row>
    <row r="788" spans="2:3" ht="12.75">
      <c r="B788" s="8"/>
      <c r="C788" s="2"/>
    </row>
    <row r="789" spans="2:3" ht="12.75">
      <c r="B789" s="8"/>
      <c r="C789" s="2"/>
    </row>
    <row r="790" spans="2:3" ht="12.75">
      <c r="B790" s="8"/>
      <c r="C790" s="2"/>
    </row>
    <row r="791" spans="2:3" ht="12.75">
      <c r="B791" s="8"/>
      <c r="C791" s="2"/>
    </row>
    <row r="792" spans="2:3" ht="12.75">
      <c r="B792" s="8"/>
      <c r="C792" s="2"/>
    </row>
    <row r="793" spans="2:3" ht="12.75">
      <c r="B793" s="8"/>
      <c r="C793" s="2"/>
    </row>
    <row r="794" spans="2:3" ht="12.75">
      <c r="B794" s="8"/>
      <c r="C794" s="2"/>
    </row>
    <row r="795" spans="2:3" ht="12.75">
      <c r="B795" s="8"/>
      <c r="C795" s="2"/>
    </row>
    <row r="796" spans="2:3" ht="12.75">
      <c r="B796" s="8"/>
      <c r="C796" s="2"/>
    </row>
    <row r="797" spans="2:3" ht="12.75">
      <c r="B797" s="8"/>
      <c r="C797" s="2"/>
    </row>
    <row r="798" spans="2:3" ht="12.75">
      <c r="B798" s="8"/>
      <c r="C798" s="2"/>
    </row>
    <row r="799" spans="2:3" ht="12.75">
      <c r="B799" s="8"/>
      <c r="C799" s="2"/>
    </row>
    <row r="800" spans="2:3" ht="12.75">
      <c r="B800" s="8"/>
      <c r="C800" s="2"/>
    </row>
    <row r="801" spans="2:3" ht="12.75">
      <c r="B801" s="8"/>
      <c r="C801" s="2"/>
    </row>
    <row r="802" spans="2:3" ht="12.75">
      <c r="B802" s="8"/>
      <c r="C802" s="2"/>
    </row>
    <row r="803" spans="2:3" ht="12.75">
      <c r="B803" s="8"/>
      <c r="C803" s="2"/>
    </row>
    <row r="804" spans="2:3" ht="12.75">
      <c r="B804" s="8"/>
      <c r="C804" s="2"/>
    </row>
    <row r="805" spans="2:3" ht="12.75">
      <c r="B805" s="8"/>
      <c r="C805" s="2"/>
    </row>
    <row r="806" spans="2:3" ht="12.75">
      <c r="B806" s="8"/>
      <c r="C806" s="2"/>
    </row>
    <row r="807" spans="2:3" ht="12.75">
      <c r="B807" s="8"/>
      <c r="C807" s="2"/>
    </row>
    <row r="808" spans="2:3" ht="12.75">
      <c r="B808" s="8"/>
      <c r="C808" s="2"/>
    </row>
    <row r="809" spans="2:3" ht="12.75">
      <c r="B809" s="8"/>
      <c r="C809" s="2"/>
    </row>
    <row r="810" spans="2:3" ht="12.75">
      <c r="B810" s="8"/>
      <c r="C810" s="2"/>
    </row>
    <row r="811" spans="2:3" ht="12.75">
      <c r="B811" s="8"/>
      <c r="C811" s="2"/>
    </row>
    <row r="812" spans="2:3" ht="12.75">
      <c r="B812" s="8"/>
      <c r="C812" s="2"/>
    </row>
    <row r="813" spans="2:3" ht="12.75">
      <c r="B813" s="8"/>
      <c r="C813" s="2"/>
    </row>
    <row r="814" spans="2:3" ht="12.75">
      <c r="B814" s="8"/>
      <c r="C814" s="2"/>
    </row>
    <row r="815" spans="2:3" ht="12.75">
      <c r="B815" s="8"/>
      <c r="C815" s="2"/>
    </row>
    <row r="816" spans="2:3" ht="12.75">
      <c r="B816" s="8"/>
      <c r="C816" s="2"/>
    </row>
    <row r="817" spans="2:3" ht="12.75">
      <c r="B817" s="8"/>
      <c r="C817" s="2"/>
    </row>
    <row r="818" spans="2:3" ht="12.75">
      <c r="B818" s="8"/>
      <c r="C818" s="2"/>
    </row>
    <row r="819" spans="2:3" ht="12.75">
      <c r="B819" s="8"/>
      <c r="C819" s="2"/>
    </row>
    <row r="820" spans="2:3" ht="12.75">
      <c r="B820" s="8"/>
      <c r="C820" s="2"/>
    </row>
    <row r="821" spans="2:3" ht="12.75">
      <c r="B821" s="8"/>
      <c r="C821" s="2"/>
    </row>
    <row r="822" spans="2:3" ht="12.75">
      <c r="B822" s="8"/>
      <c r="C822" s="2"/>
    </row>
    <row r="823" spans="2:3" ht="12.75">
      <c r="B823" s="8"/>
      <c r="C823" s="2"/>
    </row>
    <row r="824" spans="2:3" ht="12.75">
      <c r="B824" s="8"/>
      <c r="C824" s="2"/>
    </row>
    <row r="825" spans="2:3" ht="12.75">
      <c r="B825" s="8"/>
      <c r="C825" s="2"/>
    </row>
    <row r="826" spans="2:3" ht="12.75">
      <c r="B826" s="8"/>
      <c r="C826" s="2"/>
    </row>
    <row r="827" spans="2:3" ht="12.75">
      <c r="B827" s="8"/>
      <c r="C827" s="2"/>
    </row>
    <row r="828" spans="2:3" ht="12.75">
      <c r="B828" s="8"/>
      <c r="C828" s="2"/>
    </row>
    <row r="829" spans="2:3" ht="12.75">
      <c r="B829" s="8"/>
      <c r="C829" s="2"/>
    </row>
    <row r="830" spans="2:3" ht="12.75">
      <c r="B830" s="8"/>
      <c r="C830" s="2"/>
    </row>
    <row r="831" spans="2:3" ht="12.75">
      <c r="B831" s="8"/>
      <c r="C831" s="2"/>
    </row>
    <row r="832" spans="2:3" ht="12.75">
      <c r="B832" s="8"/>
      <c r="C832" s="2"/>
    </row>
    <row r="833" spans="2:3" ht="12.75">
      <c r="B833" s="8"/>
      <c r="C833" s="2"/>
    </row>
    <row r="834" spans="2:3" ht="12.75">
      <c r="B834" s="8"/>
      <c r="C834" s="2"/>
    </row>
    <row r="835" spans="2:3" ht="12.75">
      <c r="B835" s="8"/>
      <c r="C835" s="2"/>
    </row>
    <row r="836" spans="2:3" ht="12.75">
      <c r="B836" s="8"/>
      <c r="C836" s="2"/>
    </row>
    <row r="837" spans="2:3" ht="12.75">
      <c r="B837" s="8"/>
      <c r="C837" s="2"/>
    </row>
    <row r="838" spans="2:3" ht="12.75">
      <c r="B838" s="8"/>
      <c r="C838" s="2"/>
    </row>
    <row r="839" spans="2:3" ht="12.75">
      <c r="B839" s="8"/>
      <c r="C839" s="2"/>
    </row>
    <row r="840" spans="2:3" ht="12.75">
      <c r="B840" s="8"/>
      <c r="C840" s="2"/>
    </row>
    <row r="841" spans="2:3" ht="12.75">
      <c r="B841" s="8"/>
      <c r="C841" s="2"/>
    </row>
    <row r="842" spans="2:3" ht="12.75">
      <c r="B842" s="8"/>
      <c r="C842" s="2"/>
    </row>
    <row r="843" spans="2:3" ht="12.75">
      <c r="B843" s="8"/>
      <c r="C843" s="2"/>
    </row>
    <row r="844" spans="2:3" ht="12.75">
      <c r="B844" s="8"/>
      <c r="C844" s="2"/>
    </row>
    <row r="845" spans="2:3" ht="12.75">
      <c r="B845" s="8"/>
      <c r="C845" s="2"/>
    </row>
    <row r="846" spans="2:3" ht="12.75">
      <c r="B846" s="8"/>
      <c r="C846" s="2"/>
    </row>
    <row r="847" spans="2:3" ht="12.75">
      <c r="B847" s="8"/>
      <c r="C847" s="2"/>
    </row>
    <row r="848" spans="2:3" ht="12.75">
      <c r="B848" s="8"/>
      <c r="C848" s="2"/>
    </row>
    <row r="849" spans="2:3" ht="12.75">
      <c r="B849" s="8"/>
      <c r="C849" s="2"/>
    </row>
    <row r="850" spans="2:3" ht="12.75">
      <c r="B850" s="8"/>
      <c r="C850" s="2"/>
    </row>
    <row r="851" spans="2:3" ht="12.75">
      <c r="B851" s="8"/>
      <c r="C851" s="2"/>
    </row>
    <row r="852" spans="2:3" ht="12.75">
      <c r="B852" s="8"/>
      <c r="C852" s="2"/>
    </row>
    <row r="853" spans="2:3" ht="12.75">
      <c r="B853" s="8"/>
      <c r="C853" s="2"/>
    </row>
    <row r="854" spans="2:3" ht="12.75">
      <c r="B854" s="8"/>
      <c r="C854" s="2"/>
    </row>
    <row r="855" spans="2:3" ht="12.75">
      <c r="B855" s="8"/>
      <c r="C855" s="2"/>
    </row>
    <row r="856" spans="2:3" ht="12.75">
      <c r="B856" s="8"/>
      <c r="C856" s="2"/>
    </row>
    <row r="857" spans="2:3" ht="12.75">
      <c r="B857" s="8"/>
      <c r="C857" s="2"/>
    </row>
    <row r="858" spans="2:3" ht="12.75">
      <c r="B858" s="8"/>
      <c r="C858" s="2"/>
    </row>
    <row r="859" spans="2:3" ht="12.75">
      <c r="B859" s="8"/>
      <c r="C859" s="2"/>
    </row>
    <row r="860" spans="2:3" ht="12.75">
      <c r="B860" s="8"/>
      <c r="C860" s="2"/>
    </row>
    <row r="861" spans="2:3" ht="12.75">
      <c r="B861" s="8"/>
      <c r="C861" s="2"/>
    </row>
    <row r="862" spans="2:3" ht="12.75">
      <c r="B862" s="8"/>
      <c r="C862" s="2"/>
    </row>
    <row r="863" spans="2:3" ht="12.75">
      <c r="B863" s="8"/>
      <c r="C863" s="2"/>
    </row>
    <row r="864" spans="2:3" ht="12.75">
      <c r="B864" s="8"/>
      <c r="C864" s="2"/>
    </row>
    <row r="865" spans="2:3" ht="12.75">
      <c r="B865" s="8"/>
      <c r="C865" s="2"/>
    </row>
    <row r="866" spans="2:3" ht="12.75">
      <c r="B866" s="8"/>
      <c r="C866" s="2"/>
    </row>
    <row r="867" spans="2:3" ht="12.75">
      <c r="B867" s="8"/>
      <c r="C867" s="2"/>
    </row>
    <row r="868" spans="2:3" ht="12.75">
      <c r="B868" s="8"/>
      <c r="C868" s="2"/>
    </row>
    <row r="869" spans="2:3" ht="12.75">
      <c r="B869" s="8"/>
      <c r="C869" s="2"/>
    </row>
    <row r="870" spans="2:3" ht="12.75">
      <c r="B870" s="8"/>
      <c r="C870" s="2"/>
    </row>
    <row r="871" spans="2:3" ht="12.75">
      <c r="B871" s="8"/>
      <c r="C871" s="2"/>
    </row>
    <row r="872" spans="2:3" ht="12.75">
      <c r="B872" s="8"/>
      <c r="C872" s="2"/>
    </row>
    <row r="873" spans="2:3" ht="12.75">
      <c r="B873" s="8"/>
      <c r="C873" s="2"/>
    </row>
    <row r="874" spans="2:3" ht="12.75">
      <c r="B874" s="8"/>
      <c r="C874" s="2"/>
    </row>
    <row r="875" spans="2:3" ht="12.75">
      <c r="B875" s="8"/>
      <c r="C875" s="2"/>
    </row>
    <row r="876" spans="2:3" ht="12.75">
      <c r="B876" s="8"/>
      <c r="C876" s="2"/>
    </row>
    <row r="877" spans="2:3" ht="12.75">
      <c r="B877" s="8"/>
      <c r="C877" s="2"/>
    </row>
    <row r="878" spans="2:3" ht="12.75">
      <c r="B878" s="8"/>
      <c r="C878" s="2"/>
    </row>
    <row r="879" spans="2:3" ht="12.75">
      <c r="B879" s="8"/>
      <c r="C879" s="2"/>
    </row>
    <row r="880" spans="2:3" ht="12.75">
      <c r="B880" s="8"/>
      <c r="C880" s="2"/>
    </row>
    <row r="881" spans="2:3" ht="12.75">
      <c r="B881" s="8"/>
      <c r="C881" s="2"/>
    </row>
    <row r="882" spans="2:3" ht="12.75">
      <c r="B882" s="8"/>
      <c r="C882" s="2"/>
    </row>
    <row r="883" spans="2:3" ht="12.75">
      <c r="B883" s="8"/>
      <c r="C883" s="2"/>
    </row>
    <row r="884" spans="2:3" ht="12.75">
      <c r="B884" s="8"/>
      <c r="C884" s="2"/>
    </row>
    <row r="885" spans="2:3" ht="12.75">
      <c r="B885" s="8"/>
      <c r="C885" s="2"/>
    </row>
    <row r="886" spans="2:3" ht="12.75">
      <c r="B886" s="8"/>
      <c r="C886" s="2"/>
    </row>
    <row r="887" spans="2:3" ht="12.75">
      <c r="B887" s="8"/>
      <c r="C887" s="2"/>
    </row>
    <row r="888" spans="2:3" ht="12.75">
      <c r="B888" s="8"/>
      <c r="C888" s="2"/>
    </row>
    <row r="889" spans="2:3" ht="12.75">
      <c r="B889" s="8"/>
      <c r="C889" s="2"/>
    </row>
    <row r="890" spans="2:3" ht="12.75">
      <c r="B890" s="8"/>
      <c r="C890" s="2"/>
    </row>
    <row r="891" spans="2:3" ht="12.75">
      <c r="B891" s="8"/>
      <c r="C891" s="2"/>
    </row>
    <row r="892" spans="2:3" ht="12.75">
      <c r="B892" s="8"/>
      <c r="C892" s="2"/>
    </row>
    <row r="893" spans="2:3" ht="12.75">
      <c r="B893" s="8"/>
      <c r="C893" s="2"/>
    </row>
    <row r="894" spans="2:3" ht="12.75">
      <c r="B894" s="8"/>
      <c r="C894" s="2"/>
    </row>
    <row r="895" spans="2:3" ht="12.75">
      <c r="B895" s="8"/>
      <c r="C895" s="2"/>
    </row>
    <row r="896" spans="2:3" ht="12.75">
      <c r="B896" s="8"/>
      <c r="C896" s="2"/>
    </row>
    <row r="897" spans="2:3" ht="12.75">
      <c r="B897" s="8"/>
      <c r="C897" s="2"/>
    </row>
    <row r="898" spans="2:3" ht="12.75">
      <c r="B898" s="8"/>
      <c r="C898" s="2"/>
    </row>
    <row r="899" spans="2:3" ht="12.75">
      <c r="B899" s="8"/>
      <c r="C899" s="2"/>
    </row>
    <row r="900" spans="2:3" ht="12.75">
      <c r="B900" s="8"/>
      <c r="C900" s="2"/>
    </row>
    <row r="901" spans="2:3" ht="12.75">
      <c r="B901" s="8"/>
      <c r="C901" s="2"/>
    </row>
    <row r="902" spans="2:3" ht="12.75">
      <c r="B902" s="8"/>
      <c r="C902" s="2"/>
    </row>
    <row r="903" spans="2:3" ht="12.75">
      <c r="B903" s="8"/>
      <c r="C903" s="2"/>
    </row>
    <row r="904" spans="2:3" ht="12.75">
      <c r="B904" s="8"/>
      <c r="C904" s="2"/>
    </row>
    <row r="905" spans="2:3" ht="12.75">
      <c r="B905" s="8"/>
      <c r="C905" s="2"/>
    </row>
    <row r="906" spans="2:3" ht="12.75">
      <c r="B906" s="8"/>
      <c r="C906" s="2"/>
    </row>
    <row r="907" spans="2:3" ht="12.75">
      <c r="B907" s="8"/>
      <c r="C907" s="2"/>
    </row>
    <row r="908" spans="2:3" ht="12.75">
      <c r="B908" s="8"/>
      <c r="C908" s="2"/>
    </row>
    <row r="909" spans="2:3" ht="12.75">
      <c r="B909" s="8"/>
      <c r="C909" s="2"/>
    </row>
    <row r="910" spans="2:3" ht="12.75">
      <c r="B910" s="8"/>
      <c r="C910" s="2"/>
    </row>
    <row r="911" spans="2:3" ht="12.75">
      <c r="B911" s="8"/>
      <c r="C911" s="2"/>
    </row>
    <row r="912" spans="2:3" ht="12.75">
      <c r="B912" s="8"/>
      <c r="C912" s="2"/>
    </row>
    <row r="913" spans="2:3" ht="12.75">
      <c r="B913" s="8"/>
      <c r="C913" s="2"/>
    </row>
    <row r="914" spans="2:3" ht="12.75">
      <c r="B914" s="8"/>
      <c r="C914" s="2"/>
    </row>
    <row r="915" spans="2:3" ht="12.75">
      <c r="B915" s="8"/>
      <c r="C915" s="2"/>
    </row>
    <row r="916" spans="2:3" ht="12.75">
      <c r="B916" s="8"/>
      <c r="C916" s="2"/>
    </row>
    <row r="917" spans="2:3" ht="12.75">
      <c r="B917" s="8"/>
      <c r="C917" s="2"/>
    </row>
    <row r="918" spans="2:3" ht="12.75">
      <c r="B918" s="8"/>
      <c r="C918" s="2"/>
    </row>
    <row r="919" spans="2:3" ht="12.75">
      <c r="B919" s="8"/>
      <c r="C919" s="2"/>
    </row>
    <row r="920" spans="2:3" ht="12.75">
      <c r="B920" s="8"/>
      <c r="C920" s="2"/>
    </row>
    <row r="921" spans="2:3" ht="12.75">
      <c r="B921" s="8"/>
      <c r="C921" s="2"/>
    </row>
    <row r="922" spans="2:3" ht="12.75">
      <c r="B922" s="8"/>
      <c r="C922" s="2"/>
    </row>
    <row r="923" spans="2:3" ht="12.75">
      <c r="B923" s="8"/>
      <c r="C923" s="2"/>
    </row>
    <row r="924" spans="2:3" ht="12.75">
      <c r="B924" s="8"/>
      <c r="C924" s="2"/>
    </row>
    <row r="925" spans="2:3" ht="12.75">
      <c r="B925" s="8"/>
      <c r="C925" s="2"/>
    </row>
    <row r="926" spans="2:3" ht="12.75">
      <c r="B926" s="8"/>
      <c r="C926" s="2"/>
    </row>
    <row r="927" spans="2:3" ht="12.75">
      <c r="B927" s="8"/>
      <c r="C927" s="2"/>
    </row>
    <row r="928" spans="2:3" ht="12.75">
      <c r="B928" s="8"/>
      <c r="C928" s="2"/>
    </row>
    <row r="929" spans="2:3" ht="12.75">
      <c r="B929" s="8"/>
      <c r="C929" s="2"/>
    </row>
    <row r="930" spans="2:3" ht="12.75">
      <c r="B930" s="8"/>
      <c r="C930" s="2"/>
    </row>
    <row r="931" spans="2:3" ht="12.75">
      <c r="B931" s="8"/>
      <c r="C931" s="2"/>
    </row>
    <row r="932" spans="2:3" ht="12.75">
      <c r="B932" s="8"/>
      <c r="C932" s="2"/>
    </row>
    <row r="933" spans="2:3" ht="12.75">
      <c r="B933" s="8"/>
      <c r="C933" s="2"/>
    </row>
    <row r="934" spans="2:3" ht="12.75">
      <c r="B934" s="8"/>
      <c r="C934" s="2"/>
    </row>
    <row r="935" spans="2:3" ht="12.75">
      <c r="B935" s="8"/>
      <c r="C935" s="2"/>
    </row>
    <row r="936" spans="2:3" ht="12.75">
      <c r="B936" s="8"/>
      <c r="C936" s="2"/>
    </row>
    <row r="937" spans="2:3" ht="12.75">
      <c r="B937" s="8"/>
      <c r="C937" s="2"/>
    </row>
    <row r="938" spans="2:3" ht="12.75">
      <c r="B938" s="8"/>
      <c r="C938" s="2"/>
    </row>
    <row r="939" spans="2:3" ht="12.75">
      <c r="B939" s="8"/>
      <c r="C939" s="2"/>
    </row>
    <row r="940" spans="2:3" ht="12.75">
      <c r="B940" s="8"/>
      <c r="C940" s="2"/>
    </row>
    <row r="941" spans="2:3" ht="12.75">
      <c r="B941" s="8"/>
      <c r="C941" s="2"/>
    </row>
    <row r="942" spans="2:3" ht="12.75">
      <c r="B942" s="8"/>
      <c r="C942" s="2"/>
    </row>
    <row r="943" spans="2:3" ht="12.75">
      <c r="B943" s="8"/>
      <c r="C943" s="2"/>
    </row>
    <row r="944" spans="2:3" ht="12.75">
      <c r="B944" s="8"/>
      <c r="C944" s="2"/>
    </row>
    <row r="945" spans="2:3" ht="12.75">
      <c r="B945" s="8"/>
      <c r="C945" s="2"/>
    </row>
    <row r="946" spans="2:3" ht="12.75">
      <c r="B946" s="8"/>
      <c r="C946" s="2"/>
    </row>
    <row r="947" spans="2:3" ht="12.75">
      <c r="B947" s="8"/>
      <c r="C947" s="2"/>
    </row>
    <row r="948" spans="2:3" ht="12.75">
      <c r="B948" s="8"/>
      <c r="C948" s="2"/>
    </row>
    <row r="949" spans="2:3" ht="12.75">
      <c r="B949" s="8"/>
      <c r="C949" s="2"/>
    </row>
    <row r="950" spans="2:3" ht="12.75">
      <c r="B950" s="8"/>
      <c r="C950" s="2"/>
    </row>
    <row r="951" spans="2:3" ht="12.75">
      <c r="B951" s="8"/>
      <c r="C951" s="2"/>
    </row>
    <row r="952" spans="2:3" ht="12.75">
      <c r="B952" s="8"/>
      <c r="C952" s="2"/>
    </row>
    <row r="953" spans="2:3" ht="12.75">
      <c r="B953" s="8"/>
      <c r="C953" s="2"/>
    </row>
    <row r="954" spans="2:3" ht="12.75">
      <c r="B954" s="8"/>
      <c r="C954" s="2"/>
    </row>
    <row r="955" spans="2:3" ht="12.75">
      <c r="B955" s="8"/>
      <c r="C955" s="2"/>
    </row>
    <row r="956" spans="2:3" ht="12.75">
      <c r="B956" s="8"/>
      <c r="C956" s="2"/>
    </row>
    <row r="957" spans="2:3" ht="12.75">
      <c r="B957" s="8"/>
      <c r="C957" s="2"/>
    </row>
    <row r="958" spans="2:3" ht="12.75">
      <c r="B958" s="8"/>
      <c r="C958" s="2"/>
    </row>
    <row r="959" spans="2:3" ht="12.75">
      <c r="B959" s="8"/>
      <c r="C959" s="2"/>
    </row>
    <row r="960" spans="2:3" ht="12.75">
      <c r="B960" s="8"/>
      <c r="C960" s="2"/>
    </row>
    <row r="961" spans="2:3" ht="12.75">
      <c r="B961" s="8"/>
      <c r="C961" s="2"/>
    </row>
    <row r="962" spans="2:3" ht="12.75">
      <c r="B962" s="8"/>
      <c r="C962" s="2"/>
    </row>
    <row r="963" spans="2:3" ht="12.75">
      <c r="B963" s="8"/>
      <c r="C963" s="2"/>
    </row>
    <row r="964" spans="2:3" ht="12.75">
      <c r="B964" s="8"/>
      <c r="C964" s="2"/>
    </row>
    <row r="965" spans="2:3" ht="12.75">
      <c r="B965" s="8"/>
      <c r="C965" s="2"/>
    </row>
    <row r="966" spans="2:3" ht="12.75">
      <c r="B966" s="8"/>
      <c r="C966" s="2"/>
    </row>
    <row r="967" spans="2:3" ht="12.75">
      <c r="B967" s="8"/>
      <c r="C967" s="2"/>
    </row>
    <row r="968" spans="2:3" ht="12.75">
      <c r="B968" s="8"/>
      <c r="C968" s="2"/>
    </row>
    <row r="969" spans="2:3" ht="12.75">
      <c r="B969" s="8"/>
      <c r="C969" s="2"/>
    </row>
    <row r="970" spans="2:3" ht="12.75">
      <c r="B970" s="8"/>
      <c r="C970" s="2"/>
    </row>
    <row r="971" spans="2:3" ht="12.75">
      <c r="B971" s="8"/>
      <c r="C971" s="2"/>
    </row>
    <row r="972" spans="2:3" ht="12.75">
      <c r="B972" s="8"/>
      <c r="C972" s="2"/>
    </row>
    <row r="973" spans="2:3" ht="12.75">
      <c r="B973" s="8"/>
      <c r="C973" s="2"/>
    </row>
    <row r="974" spans="2:3" ht="12.75">
      <c r="B974" s="8"/>
      <c r="C974" s="2"/>
    </row>
    <row r="975" spans="2:3" ht="12.75">
      <c r="B975" s="8"/>
      <c r="C975" s="2"/>
    </row>
    <row r="976" spans="2:3" ht="12.75">
      <c r="B976" s="8"/>
      <c r="C976" s="2"/>
    </row>
    <row r="977" spans="2:3" ht="12.75">
      <c r="B977" s="8"/>
      <c r="C977" s="2"/>
    </row>
    <row r="978" spans="2:3" ht="12.75">
      <c r="B978" s="8"/>
      <c r="C978" s="2"/>
    </row>
    <row r="979" spans="2:3" ht="12.75">
      <c r="B979" s="8"/>
      <c r="C979" s="2"/>
    </row>
    <row r="980" spans="2:3" ht="12.75">
      <c r="B980" s="8"/>
      <c r="C980" s="2"/>
    </row>
    <row r="981" spans="2:3" ht="12.75">
      <c r="B981" s="8"/>
      <c r="C981" s="2"/>
    </row>
    <row r="982" spans="2:3" ht="12.75">
      <c r="B982" s="8"/>
      <c r="C982" s="2"/>
    </row>
    <row r="983" spans="2:3" ht="12.75">
      <c r="B983" s="8"/>
      <c r="C983" s="2"/>
    </row>
    <row r="984" spans="2:3" ht="12.75">
      <c r="B984" s="8"/>
      <c r="C984" s="2"/>
    </row>
    <row r="985" spans="2:3" ht="12.75">
      <c r="B985" s="8"/>
      <c r="C985" s="2"/>
    </row>
    <row r="986" spans="2:3" ht="12.75">
      <c r="B986" s="8"/>
      <c r="C986" s="2"/>
    </row>
    <row r="987" spans="2:3" ht="12.75">
      <c r="B987" s="8"/>
      <c r="C987" s="2"/>
    </row>
    <row r="988" spans="2:3" ht="12.75">
      <c r="B988" s="8"/>
      <c r="C988" s="2"/>
    </row>
    <row r="989" spans="2:3" ht="12.75">
      <c r="B989" s="8"/>
      <c r="C989" s="2"/>
    </row>
    <row r="990" spans="2:3" ht="12.75">
      <c r="B990" s="8"/>
      <c r="C990" s="2"/>
    </row>
    <row r="991" spans="2:3" ht="12.75">
      <c r="B991" s="8"/>
      <c r="C991" s="2"/>
    </row>
    <row r="992" spans="2:3" ht="12.75">
      <c r="B992" s="8"/>
      <c r="C992" s="2"/>
    </row>
    <row r="993" spans="2:3" ht="12.75">
      <c r="B993" s="8"/>
      <c r="C993" s="2"/>
    </row>
    <row r="994" spans="2:3" ht="12.75">
      <c r="B994" s="8"/>
      <c r="C994" s="2"/>
    </row>
    <row r="995" spans="2:3" ht="12.75">
      <c r="B995" s="8"/>
      <c r="C995" s="2"/>
    </row>
    <row r="996" spans="2:3" ht="12.75">
      <c r="B996" s="8"/>
      <c r="C996" s="2"/>
    </row>
    <row r="997" spans="2:3" ht="12.75">
      <c r="B997" s="8"/>
      <c r="C997" s="2"/>
    </row>
    <row r="998" spans="2:3" ht="12.75">
      <c r="B998" s="8"/>
      <c r="C998" s="2"/>
    </row>
    <row r="999" spans="2:3" ht="12.75">
      <c r="B999" s="8"/>
      <c r="C999" s="2"/>
    </row>
    <row r="1000" spans="2:3" ht="12.75">
      <c r="B1000" s="8"/>
      <c r="C1000" s="2"/>
    </row>
    <row r="1001" spans="2:3" ht="12.75">
      <c r="B1001" s="8"/>
      <c r="C1001" s="2"/>
    </row>
    <row r="1002" spans="2:3" ht="12.75">
      <c r="B1002" s="8"/>
      <c r="C1002" s="2"/>
    </row>
    <row r="1003" spans="2:3" ht="12.75">
      <c r="B1003" s="8"/>
      <c r="C1003" s="2"/>
    </row>
    <row r="1004" spans="2:3" ht="12.75">
      <c r="B1004" s="8"/>
      <c r="C1004" s="2"/>
    </row>
    <row r="1005" spans="2:3" ht="12.75">
      <c r="B1005" s="8"/>
      <c r="C1005" s="2"/>
    </row>
    <row r="1006" spans="2:3" ht="12.75">
      <c r="B1006" s="8"/>
      <c r="C1006" s="2"/>
    </row>
    <row r="1007" spans="2:3" ht="12.75">
      <c r="B1007" s="8"/>
      <c r="C1007" s="2"/>
    </row>
    <row r="1008" spans="2:3" ht="12.75">
      <c r="B1008" s="8"/>
      <c r="C1008" s="2"/>
    </row>
    <row r="1009" spans="2:3" ht="12.75">
      <c r="B1009" s="8"/>
      <c r="C1009" s="2"/>
    </row>
    <row r="1010" spans="2:3" ht="12.75">
      <c r="B1010" s="8"/>
      <c r="C1010" s="2"/>
    </row>
    <row r="1011" spans="2:3" ht="12.75">
      <c r="B1011" s="8"/>
      <c r="C1011" s="2"/>
    </row>
    <row r="1012" spans="2:3" ht="12.75">
      <c r="B1012" s="8"/>
      <c r="C1012" s="2"/>
    </row>
    <row r="1013" spans="2:3" ht="12.75">
      <c r="B1013" s="8"/>
      <c r="C1013" s="2"/>
    </row>
    <row r="1014" spans="2:3" ht="12.75">
      <c r="B1014" s="8"/>
      <c r="C1014" s="2"/>
    </row>
    <row r="1015" spans="2:3" ht="12.75">
      <c r="B1015" s="8"/>
      <c r="C1015" s="2"/>
    </row>
    <row r="1016" spans="2:3" ht="12.75">
      <c r="B1016" s="8"/>
      <c r="C1016" s="2"/>
    </row>
    <row r="1017" spans="2:3" ht="12.75">
      <c r="B1017" s="8"/>
      <c r="C1017" s="2"/>
    </row>
    <row r="1018" spans="2:3" ht="12.75">
      <c r="B1018" s="8"/>
      <c r="C1018" s="2"/>
    </row>
    <row r="1019" spans="2:3" ht="12.75">
      <c r="B1019" s="8"/>
      <c r="C1019" s="2"/>
    </row>
    <row r="1020" spans="2:3" ht="12.75">
      <c r="B1020" s="8"/>
      <c r="C1020" s="2"/>
    </row>
    <row r="1021" spans="2:3" ht="12.75">
      <c r="B1021" s="8"/>
      <c r="C1021" s="2"/>
    </row>
    <row r="1022" spans="2:3" ht="12.75">
      <c r="B1022" s="8"/>
      <c r="C1022" s="2"/>
    </row>
    <row r="1023" spans="2:3" ht="12.75">
      <c r="B1023" s="8"/>
      <c r="C1023" s="2"/>
    </row>
    <row r="1024" spans="2:3" ht="12.75">
      <c r="B1024" s="8"/>
      <c r="C1024" s="2"/>
    </row>
    <row r="1025" spans="2:3" ht="12.75">
      <c r="B1025" s="8"/>
      <c r="C1025" s="2"/>
    </row>
    <row r="1026" spans="2:3" ht="12.75">
      <c r="B1026" s="8"/>
      <c r="C1026" s="2"/>
    </row>
    <row r="1027" spans="2:3" ht="12.75">
      <c r="B1027" s="8"/>
      <c r="C1027" s="2"/>
    </row>
    <row r="1028" spans="2:3" ht="12.75">
      <c r="B1028" s="8"/>
      <c r="C1028" s="2"/>
    </row>
    <row r="1029" spans="2:3" ht="12.75">
      <c r="B1029" s="8"/>
      <c r="C1029" s="2"/>
    </row>
    <row r="1030" spans="2:3" ht="12.75">
      <c r="B1030" s="8"/>
      <c r="C1030" s="2"/>
    </row>
    <row r="1031" spans="2:3" ht="12.75">
      <c r="B1031" s="8"/>
      <c r="C1031" s="2"/>
    </row>
    <row r="1032" spans="2:3" ht="12.75">
      <c r="B1032" s="8"/>
      <c r="C1032" s="2"/>
    </row>
    <row r="1033" spans="2:3" ht="12.75">
      <c r="B1033" s="8"/>
      <c r="C1033" s="2"/>
    </row>
    <row r="1034" spans="2:3" ht="12.75">
      <c r="B1034" s="8"/>
      <c r="C1034" s="2"/>
    </row>
    <row r="1035" spans="2:3" ht="12.75">
      <c r="B1035" s="8"/>
      <c r="C1035" s="2"/>
    </row>
    <row r="1036" spans="2:3" ht="12.75">
      <c r="B1036" s="8"/>
      <c r="C1036" s="2"/>
    </row>
    <row r="1037" spans="2:3" ht="12.75">
      <c r="B1037" s="8"/>
      <c r="C1037" s="2"/>
    </row>
    <row r="1038" spans="2:3" ht="12.75">
      <c r="B1038" s="8"/>
      <c r="C1038" s="2"/>
    </row>
    <row r="1039" spans="2:3" ht="12.75">
      <c r="B1039" s="8"/>
      <c r="C1039" s="2"/>
    </row>
    <row r="1040" spans="2:3" ht="12.75">
      <c r="B1040" s="8"/>
      <c r="C1040" s="2"/>
    </row>
    <row r="1041" spans="2:3" ht="12.75">
      <c r="B1041" s="8"/>
      <c r="C1041" s="2"/>
    </row>
    <row r="1042" spans="2:3" ht="12.75">
      <c r="B1042" s="8"/>
      <c r="C1042" s="2"/>
    </row>
    <row r="1043" spans="2:3" ht="12.75">
      <c r="B1043" s="8"/>
      <c r="C1043" s="2"/>
    </row>
    <row r="1044" spans="2:3" ht="12.75">
      <c r="B1044" s="8"/>
      <c r="C1044" s="2"/>
    </row>
    <row r="1045" spans="2:3" ht="12.75">
      <c r="B1045" s="8"/>
      <c r="C1045" s="2"/>
    </row>
    <row r="1046" spans="2:3" ht="12.75">
      <c r="B1046" s="8"/>
      <c r="C1046" s="2"/>
    </row>
    <row r="1047" spans="2:3" ht="12.75">
      <c r="B1047" s="8"/>
      <c r="C1047" s="2"/>
    </row>
    <row r="1048" spans="2:3" ht="12.75">
      <c r="B1048" s="8"/>
      <c r="C1048" s="2"/>
    </row>
    <row r="1049" spans="2:3" ht="12.75">
      <c r="B1049" s="8"/>
      <c r="C1049" s="2"/>
    </row>
    <row r="1050" spans="2:3" ht="12.75">
      <c r="B1050" s="8"/>
      <c r="C1050" s="2"/>
    </row>
    <row r="1051" spans="2:3" ht="12.75">
      <c r="B1051" s="8"/>
      <c r="C1051" s="2"/>
    </row>
    <row r="1052" spans="2:3" ht="12.75">
      <c r="B1052" s="8"/>
      <c r="C1052" s="2"/>
    </row>
    <row r="1053" spans="2:3" ht="12.75">
      <c r="B1053" s="8"/>
      <c r="C1053" s="2"/>
    </row>
    <row r="1054" spans="2:3" ht="12.75">
      <c r="B1054" s="8"/>
      <c r="C1054" s="2"/>
    </row>
    <row r="1055" spans="2:3" ht="12.75">
      <c r="B1055" s="8"/>
      <c r="C1055" s="2"/>
    </row>
    <row r="1056" spans="2:3" ht="12.75">
      <c r="B1056" s="8"/>
      <c r="C1056" s="2"/>
    </row>
    <row r="1057" spans="2:3" ht="12.75">
      <c r="B1057" s="8"/>
      <c r="C1057" s="2"/>
    </row>
    <row r="1058" spans="2:3" ht="12.75">
      <c r="B1058" s="8"/>
      <c r="C1058" s="2"/>
    </row>
    <row r="1059" spans="2:3" ht="12.75">
      <c r="B1059" s="8"/>
      <c r="C1059" s="2"/>
    </row>
    <row r="1060" spans="2:3" ht="12.75">
      <c r="B1060" s="8"/>
      <c r="C1060" s="2"/>
    </row>
    <row r="1061" spans="2:3" ht="12.75">
      <c r="B1061" s="8"/>
      <c r="C1061" s="2"/>
    </row>
    <row r="1062" spans="2:3" ht="12.75">
      <c r="B1062" s="8"/>
      <c r="C1062" s="2"/>
    </row>
    <row r="1063" spans="2:3" ht="12.75">
      <c r="B1063" s="8"/>
      <c r="C1063" s="2"/>
    </row>
    <row r="1064" spans="2:3" ht="12.75">
      <c r="B1064" s="8"/>
      <c r="C1064" s="2"/>
    </row>
    <row r="1065" spans="2:3" ht="12.75">
      <c r="B1065" s="8"/>
      <c r="C1065" s="2"/>
    </row>
    <row r="1066" spans="2:3" ht="12.75">
      <c r="B1066" s="8"/>
      <c r="C1066" s="2"/>
    </row>
    <row r="1067" spans="2:3" ht="12.75">
      <c r="B1067" s="8"/>
      <c r="C1067" s="2"/>
    </row>
    <row r="1068" spans="2:3" ht="12.75">
      <c r="B1068" s="8"/>
      <c r="C1068" s="2"/>
    </row>
    <row r="1069" spans="2:3" ht="12.75">
      <c r="B1069" s="8"/>
      <c r="C1069" s="2"/>
    </row>
    <row r="1070" spans="2:3" ht="12.75">
      <c r="B1070" s="8"/>
      <c r="C1070" s="2"/>
    </row>
    <row r="1071" spans="2:3" ht="12.75">
      <c r="B1071" s="8"/>
      <c r="C1071" s="2"/>
    </row>
    <row r="1072" spans="2:3" ht="12.75">
      <c r="B1072" s="8"/>
      <c r="C1072" s="2"/>
    </row>
    <row r="1073" spans="2:3" ht="12.75">
      <c r="B1073" s="8"/>
      <c r="C1073" s="2"/>
    </row>
    <row r="1074" spans="2:3" ht="12.75">
      <c r="B1074" s="8"/>
      <c r="C1074" s="2"/>
    </row>
    <row r="1075" spans="2:3" ht="12.75">
      <c r="B1075" s="8"/>
      <c r="C1075" s="2"/>
    </row>
    <row r="1076" spans="2:3" ht="12.75">
      <c r="B1076" s="8"/>
      <c r="C1076" s="2"/>
    </row>
    <row r="1077" spans="2:3" ht="12.75">
      <c r="B1077" s="8"/>
      <c r="C1077" s="2"/>
    </row>
    <row r="1078" spans="2:3" ht="12.75">
      <c r="B1078" s="8"/>
      <c r="C1078" s="2"/>
    </row>
    <row r="1079" spans="2:3" ht="12.75">
      <c r="B1079" s="8"/>
      <c r="C1079" s="2"/>
    </row>
    <row r="1080" spans="2:3" ht="12.75">
      <c r="B1080" s="8"/>
      <c r="C1080" s="2"/>
    </row>
    <row r="1081" spans="2:3" ht="12.75">
      <c r="B1081" s="8"/>
      <c r="C1081" s="2"/>
    </row>
    <row r="1082" spans="2:3" ht="12.75">
      <c r="B1082" s="8"/>
      <c r="C1082" s="2"/>
    </row>
    <row r="1083" spans="2:3" ht="12.75">
      <c r="B1083" s="8"/>
      <c r="C1083" s="2"/>
    </row>
    <row r="1084" spans="2:3" ht="12.75">
      <c r="B1084" s="8"/>
      <c r="C1084" s="2"/>
    </row>
    <row r="1085" spans="2:3" ht="12.75">
      <c r="B1085" s="8"/>
      <c r="C1085" s="2"/>
    </row>
    <row r="1086" spans="2:3" ht="12.75">
      <c r="B1086" s="8"/>
      <c r="C1086" s="2"/>
    </row>
    <row r="1087" spans="2:3" ht="12.75">
      <c r="B1087" s="8"/>
      <c r="C1087" s="2"/>
    </row>
    <row r="1088" spans="2:3" ht="12.75">
      <c r="B1088" s="8"/>
      <c r="C1088" s="2"/>
    </row>
    <row r="1089" spans="2:3" ht="12.75">
      <c r="B1089" s="8"/>
      <c r="C1089" s="2"/>
    </row>
    <row r="1090" spans="2:3" ht="12.75">
      <c r="B1090" s="8"/>
      <c r="C1090" s="2"/>
    </row>
    <row r="1091" spans="2:3" ht="12.75">
      <c r="B1091" s="8"/>
      <c r="C1091" s="2"/>
    </row>
    <row r="1092" spans="2:3" ht="12.75">
      <c r="B1092" s="8"/>
      <c r="C1092" s="2"/>
    </row>
    <row r="1093" spans="2:3" ht="12.75">
      <c r="B1093" s="8"/>
      <c r="C1093" s="2"/>
    </row>
    <row r="1094" spans="2:3" ht="12.75">
      <c r="B1094" s="8"/>
      <c r="C1094" s="2"/>
    </row>
    <row r="1095" spans="2:3" ht="12.75">
      <c r="B1095" s="8"/>
      <c r="C1095" s="2"/>
    </row>
    <row r="1096" spans="2:3" ht="12.75">
      <c r="B1096" s="8"/>
      <c r="C1096" s="2"/>
    </row>
    <row r="1097" spans="2:3" ht="12.75">
      <c r="B1097" s="8"/>
      <c r="C1097" s="2"/>
    </row>
    <row r="1098" spans="2:3" ht="12.75">
      <c r="B1098" s="8"/>
      <c r="C1098" s="2"/>
    </row>
    <row r="1099" spans="2:3" ht="12.75">
      <c r="B1099" s="8"/>
      <c r="C1099" s="2"/>
    </row>
    <row r="1100" spans="2:3" ht="12.75">
      <c r="B1100" s="8"/>
      <c r="C1100" s="2"/>
    </row>
    <row r="1101" spans="2:3" ht="12.75">
      <c r="B1101" s="8"/>
      <c r="C1101" s="2"/>
    </row>
    <row r="1102" spans="2:3" ht="12.75">
      <c r="B1102" s="8"/>
      <c r="C1102" s="2"/>
    </row>
    <row r="1103" spans="2:3" ht="12.75">
      <c r="B1103" s="8"/>
      <c r="C1103" s="2"/>
    </row>
    <row r="1104" spans="2:3" ht="12.75">
      <c r="B1104" s="8"/>
      <c r="C1104" s="2"/>
    </row>
    <row r="1105" spans="2:3" ht="12.75">
      <c r="B1105" s="8"/>
      <c r="C1105" s="2"/>
    </row>
    <row r="1106" spans="2:3" ht="12.75">
      <c r="B1106" s="8"/>
      <c r="C1106" s="2"/>
    </row>
    <row r="1107" spans="2:3" ht="12.75">
      <c r="B1107" s="8"/>
      <c r="C1107" s="2"/>
    </row>
    <row r="1108" spans="2:3" ht="12.75">
      <c r="B1108" s="8"/>
      <c r="C1108" s="2"/>
    </row>
    <row r="1109" spans="2:3" ht="12.75">
      <c r="B1109" s="8"/>
      <c r="C1109" s="2"/>
    </row>
    <row r="1110" spans="2:3" ht="12.75">
      <c r="B1110" s="8"/>
      <c r="C1110" s="2"/>
    </row>
    <row r="1111" spans="2:3" ht="12.75">
      <c r="B1111" s="8"/>
      <c r="C1111" s="2"/>
    </row>
    <row r="1112" spans="2:3" ht="12.75">
      <c r="B1112" s="8"/>
      <c r="C1112" s="2"/>
    </row>
    <row r="1113" spans="2:3" ht="12.75">
      <c r="B1113" s="8"/>
      <c r="C1113" s="2"/>
    </row>
    <row r="1114" spans="2:3" ht="12.75">
      <c r="B1114" s="8"/>
      <c r="C1114" s="2"/>
    </row>
    <row r="1115" spans="2:3" ht="12.75">
      <c r="B1115" s="8"/>
      <c r="C1115" s="2"/>
    </row>
    <row r="1116" spans="2:3" ht="12.75">
      <c r="B1116" s="8"/>
      <c r="C1116" s="2"/>
    </row>
    <row r="1117" spans="2:3" ht="12.75">
      <c r="B1117" s="8"/>
      <c r="C1117" s="2"/>
    </row>
    <row r="1118" spans="2:3" ht="12.75">
      <c r="B1118" s="8"/>
      <c r="C1118" s="2"/>
    </row>
    <row r="1119" spans="2:3" ht="12.75">
      <c r="B1119" s="8"/>
      <c r="C1119" s="2"/>
    </row>
    <row r="1120" spans="2:3" ht="12.75">
      <c r="B1120" s="8"/>
      <c r="C1120" s="2"/>
    </row>
    <row r="1121" spans="2:3" ht="12.75">
      <c r="B1121" s="8"/>
      <c r="C1121" s="2"/>
    </row>
    <row r="1122" spans="2:3" ht="12.75">
      <c r="B1122" s="8"/>
      <c r="C1122" s="2"/>
    </row>
    <row r="1123" spans="2:3" ht="12.75">
      <c r="B1123" s="8"/>
      <c r="C1123" s="2"/>
    </row>
    <row r="1124" spans="2:3" ht="12.75">
      <c r="B1124" s="8"/>
      <c r="C1124" s="2"/>
    </row>
    <row r="1125" spans="2:3" ht="12.75">
      <c r="B1125" s="8"/>
      <c r="C1125" s="2"/>
    </row>
    <row r="1126" spans="2:3" ht="12.75">
      <c r="B1126" s="8"/>
      <c r="C1126" s="2"/>
    </row>
    <row r="1127" spans="2:3" ht="12.75">
      <c r="B1127" s="8"/>
      <c r="C1127" s="2"/>
    </row>
    <row r="1128" spans="2:3" ht="12.75">
      <c r="B1128" s="8"/>
      <c r="C1128" s="2"/>
    </row>
    <row r="1129" spans="2:3" ht="12.75">
      <c r="B1129" s="8"/>
      <c r="C1129" s="2"/>
    </row>
    <row r="1130" spans="2:3" ht="12.75">
      <c r="B1130" s="8"/>
      <c r="C1130" s="2"/>
    </row>
    <row r="1131" spans="2:3" ht="12.75">
      <c r="B1131" s="8"/>
      <c r="C1131" s="2"/>
    </row>
    <row r="1132" spans="2:3" ht="12.75">
      <c r="B1132" s="8"/>
      <c r="C1132" s="2"/>
    </row>
    <row r="1133" spans="2:3" ht="12.75">
      <c r="B1133" s="8"/>
      <c r="C1133" s="2"/>
    </row>
    <row r="1134" spans="2:3" ht="12.75">
      <c r="B1134" s="8"/>
      <c r="C1134" s="2"/>
    </row>
    <row r="1135" spans="2:3" ht="12.75">
      <c r="B1135" s="8"/>
      <c r="C1135" s="2"/>
    </row>
    <row r="1136" spans="2:3" ht="12.75">
      <c r="B1136" s="8"/>
      <c r="C1136" s="2"/>
    </row>
    <row r="1137" spans="2:3" ht="12.75">
      <c r="B1137" s="8"/>
      <c r="C1137" s="2"/>
    </row>
    <row r="1138" spans="2:3" ht="12.75">
      <c r="B1138" s="8"/>
      <c r="C1138" s="2"/>
    </row>
    <row r="1139" spans="2:3" ht="12.75">
      <c r="B1139" s="8"/>
      <c r="C1139" s="2"/>
    </row>
    <row r="1140" spans="2:3" ht="12.75">
      <c r="B1140" s="8"/>
      <c r="C1140" s="2"/>
    </row>
    <row r="1141" spans="2:3" ht="12.75">
      <c r="B1141" s="8"/>
      <c r="C1141" s="2"/>
    </row>
    <row r="1142" spans="2:3" ht="12.75">
      <c r="B1142" s="8"/>
      <c r="C1142" s="2"/>
    </row>
    <row r="1143" spans="2:3" ht="12.75">
      <c r="B1143" s="8"/>
      <c r="C1143" s="2"/>
    </row>
    <row r="1144" spans="2:3" ht="12.75">
      <c r="B1144" s="8"/>
      <c r="C1144" s="2"/>
    </row>
    <row r="1145" spans="2:3" ht="12.75">
      <c r="B1145" s="8"/>
      <c r="C1145" s="2"/>
    </row>
    <row r="1146" spans="2:3" ht="12.75">
      <c r="B1146" s="8"/>
      <c r="C1146" s="2"/>
    </row>
    <row r="1147" spans="2:3" ht="12.75">
      <c r="B1147" s="8"/>
      <c r="C1147" s="2"/>
    </row>
    <row r="1148" spans="2:3" ht="12.75">
      <c r="B1148" s="8"/>
      <c r="C1148" s="2"/>
    </row>
    <row r="1149" spans="2:3" ht="12.75">
      <c r="B1149" s="8"/>
      <c r="C1149" s="2"/>
    </row>
    <row r="1150" spans="2:3" ht="12.75">
      <c r="B1150" s="8"/>
      <c r="C1150" s="2"/>
    </row>
    <row r="1151" spans="2:3" ht="12.75">
      <c r="B1151" s="8"/>
      <c r="C1151" s="2"/>
    </row>
    <row r="1152" spans="2:3" ht="12.75">
      <c r="B1152" s="8"/>
      <c r="C1152" s="2"/>
    </row>
    <row r="1153" spans="2:3" ht="12.75">
      <c r="B1153" s="8"/>
      <c r="C1153" s="2"/>
    </row>
    <row r="1154" spans="2:3" ht="12.75">
      <c r="B1154" s="8"/>
      <c r="C1154" s="2"/>
    </row>
    <row r="1155" spans="2:3" ht="12.75">
      <c r="B1155" s="8"/>
      <c r="C1155" s="2"/>
    </row>
    <row r="1156" spans="2:3" ht="12.75">
      <c r="B1156" s="8"/>
      <c r="C1156" s="2"/>
    </row>
    <row r="1157" spans="2:3" ht="12.75">
      <c r="B1157" s="8"/>
      <c r="C1157" s="2"/>
    </row>
    <row r="1158" spans="2:3" ht="12.75">
      <c r="B1158" s="8"/>
      <c r="C1158" s="2"/>
    </row>
    <row r="1159" spans="2:3" ht="12.75">
      <c r="B1159" s="8"/>
      <c r="C1159" s="2"/>
    </row>
    <row r="1160" spans="2:3" ht="12.75">
      <c r="B1160" s="8"/>
      <c r="C1160" s="2"/>
    </row>
    <row r="1161" spans="2:3" ht="12.75">
      <c r="B1161" s="8"/>
      <c r="C1161" s="2"/>
    </row>
    <row r="1162" spans="2:3" ht="12.75">
      <c r="B1162" s="8"/>
      <c r="C1162" s="2"/>
    </row>
    <row r="1163" spans="2:3" ht="12.75">
      <c r="B1163" s="8"/>
      <c r="C1163" s="2"/>
    </row>
    <row r="1164" spans="2:3" ht="12.75">
      <c r="B1164" s="8"/>
      <c r="C1164" s="2"/>
    </row>
    <row r="1165" spans="2:3" ht="12.75">
      <c r="B1165" s="8"/>
      <c r="C1165" s="2"/>
    </row>
    <row r="1166" spans="2:3" ht="12.75">
      <c r="B1166" s="8"/>
      <c r="C1166" s="2"/>
    </row>
    <row r="1167" spans="2:3" ht="12.75">
      <c r="B1167" s="8"/>
      <c r="C1167" s="2"/>
    </row>
    <row r="1168" spans="2:3" ht="12.75">
      <c r="B1168" s="8"/>
      <c r="C1168" s="2"/>
    </row>
    <row r="1169" spans="2:3" ht="12.75">
      <c r="B1169" s="8"/>
      <c r="C1169" s="2"/>
    </row>
    <row r="1170" spans="2:3" ht="12.75">
      <c r="B1170" s="8"/>
      <c r="C1170" s="2"/>
    </row>
    <row r="1171" spans="2:3" ht="12.75">
      <c r="B1171" s="8"/>
      <c r="C1171" s="2"/>
    </row>
    <row r="1172" spans="2:3" ht="12.75">
      <c r="B1172" s="8"/>
      <c r="C1172" s="2"/>
    </row>
    <row r="1173" spans="2:3" ht="12.75">
      <c r="B1173" s="8"/>
      <c r="C1173" s="2"/>
    </row>
    <row r="1174" spans="2:3" ht="12.75">
      <c r="B1174" s="8"/>
      <c r="C1174" s="2"/>
    </row>
    <row r="1175" spans="2:3" ht="12.75">
      <c r="B1175" s="8"/>
      <c r="C1175" s="2"/>
    </row>
    <row r="1176" spans="2:3" ht="12.75">
      <c r="B1176" s="8"/>
      <c r="C1176" s="2"/>
    </row>
    <row r="1177" spans="2:3" ht="12.75">
      <c r="B1177" s="8"/>
      <c r="C1177" s="2"/>
    </row>
    <row r="1178" spans="2:3" ht="12.75">
      <c r="B1178" s="8"/>
      <c r="C1178" s="2"/>
    </row>
    <row r="1179" spans="2:3" ht="12.75">
      <c r="B1179" s="8"/>
      <c r="C1179" s="2"/>
    </row>
    <row r="1180" spans="2:3" ht="12.75">
      <c r="B1180" s="8"/>
      <c r="C1180" s="2"/>
    </row>
    <row r="1181" spans="2:3" ht="12.75">
      <c r="B1181" s="8"/>
      <c r="C1181" s="2"/>
    </row>
    <row r="1182" spans="2:3" ht="12.75">
      <c r="B1182" s="8"/>
      <c r="C1182" s="2"/>
    </row>
    <row r="1183" spans="2:3" ht="12.75">
      <c r="B1183" s="8"/>
      <c r="C1183" s="2"/>
    </row>
    <row r="1184" spans="2:3" ht="12.75">
      <c r="B1184" s="8"/>
      <c r="C1184" s="2"/>
    </row>
    <row r="1185" spans="2:3" ht="12.75">
      <c r="B1185" s="8"/>
      <c r="C1185" s="2"/>
    </row>
    <row r="1186" spans="2:3" ht="12.75">
      <c r="B1186" s="8"/>
      <c r="C1186" s="2"/>
    </row>
    <row r="1187" spans="2:3" ht="12.75">
      <c r="B1187" s="8"/>
      <c r="C1187" s="2"/>
    </row>
    <row r="1188" spans="2:3" ht="12.75">
      <c r="B1188" s="8"/>
      <c r="C1188" s="2"/>
    </row>
    <row r="1189" spans="2:3" ht="12.75">
      <c r="B1189" s="8"/>
      <c r="C1189" s="2"/>
    </row>
    <row r="1190" spans="2:3" ht="12.75">
      <c r="B1190" s="8"/>
      <c r="C1190" s="2"/>
    </row>
    <row r="1191" spans="2:3" ht="12.75">
      <c r="B1191" s="8"/>
      <c r="C1191" s="2"/>
    </row>
    <row r="1192" spans="2:3" ht="12.75">
      <c r="B1192" s="8"/>
      <c r="C1192" s="2"/>
    </row>
    <row r="1193" spans="2:3" ht="12.75">
      <c r="B1193" s="8"/>
      <c r="C1193" s="2"/>
    </row>
    <row r="1194" spans="2:3" ht="12.75">
      <c r="B1194" s="8"/>
      <c r="C1194" s="2"/>
    </row>
    <row r="1195" spans="2:3" ht="12.75">
      <c r="B1195" s="8"/>
      <c r="C1195" s="2"/>
    </row>
    <row r="1196" spans="2:3" ht="12.75">
      <c r="B1196" s="8"/>
      <c r="C1196" s="2"/>
    </row>
    <row r="1197" spans="2:3" ht="12.75">
      <c r="B1197" s="8"/>
      <c r="C1197" s="2"/>
    </row>
    <row r="1198" spans="2:3" ht="12.75">
      <c r="B1198" s="8"/>
      <c r="C1198" s="2"/>
    </row>
    <row r="1199" spans="2:3" ht="12.75">
      <c r="B1199" s="8"/>
      <c r="C1199" s="2"/>
    </row>
    <row r="1200" spans="2:3" ht="12.75">
      <c r="B1200" s="8"/>
      <c r="C1200" s="2"/>
    </row>
    <row r="1201" spans="2:3" ht="12.75">
      <c r="B1201" s="8"/>
      <c r="C1201" s="2"/>
    </row>
    <row r="1202" spans="2:3" ht="12.75">
      <c r="B1202" s="8"/>
      <c r="C1202" s="2"/>
    </row>
    <row r="1203" spans="2:3" ht="12.75">
      <c r="B1203" s="8"/>
      <c r="C1203" s="2"/>
    </row>
    <row r="1204" spans="2:3" ht="12.75">
      <c r="B1204" s="8"/>
      <c r="C1204" s="2"/>
    </row>
    <row r="1205" spans="2:3" ht="12.75">
      <c r="B1205" s="8"/>
      <c r="C1205" s="2"/>
    </row>
    <row r="1206" spans="2:3" ht="12.75">
      <c r="B1206" s="8"/>
      <c r="C1206" s="2"/>
    </row>
    <row r="1207" spans="2:3" ht="12.75">
      <c r="B1207" s="8"/>
      <c r="C1207" s="2"/>
    </row>
    <row r="1208" spans="2:3" ht="12.75">
      <c r="B1208" s="8"/>
      <c r="C1208" s="2"/>
    </row>
    <row r="1209" spans="2:3" ht="12.75">
      <c r="B1209" s="8"/>
      <c r="C1209" s="2"/>
    </row>
    <row r="1210" spans="2:3" ht="12.75">
      <c r="B1210" s="8"/>
      <c r="C1210" s="2"/>
    </row>
    <row r="1211" spans="2:3" ht="12.75">
      <c r="B1211" s="8"/>
      <c r="C1211" s="2"/>
    </row>
    <row r="1212" spans="2:3" ht="12.75">
      <c r="B1212" s="8"/>
      <c r="C1212" s="2"/>
    </row>
    <row r="1213" spans="2:3" ht="12.75">
      <c r="B1213" s="8"/>
      <c r="C1213" s="2"/>
    </row>
    <row r="1214" spans="2:3" ht="12.75">
      <c r="B1214" s="8"/>
      <c r="C1214" s="2"/>
    </row>
    <row r="1215" spans="2:3" ht="12.75">
      <c r="B1215" s="8"/>
      <c r="C1215" s="2"/>
    </row>
    <row r="1216" spans="2:3" ht="12.75">
      <c r="B1216" s="8"/>
      <c r="C1216" s="2"/>
    </row>
    <row r="1217" spans="2:3" ht="12.75">
      <c r="B1217" s="8"/>
      <c r="C1217" s="2"/>
    </row>
    <row r="1218" spans="2:3" ht="12.75">
      <c r="B1218" s="8"/>
      <c r="C1218" s="2"/>
    </row>
    <row r="1219" spans="2:3" ht="12.75">
      <c r="B1219" s="8"/>
      <c r="C1219" s="2"/>
    </row>
    <row r="1220" spans="2:3" ht="12.75">
      <c r="B1220" s="8"/>
      <c r="C1220" s="2"/>
    </row>
    <row r="1221" spans="2:3" ht="12.75">
      <c r="B1221" s="8"/>
      <c r="C1221" s="2"/>
    </row>
    <row r="1222" spans="2:3" ht="12.75">
      <c r="B1222" s="8"/>
      <c r="C1222" s="2"/>
    </row>
    <row r="1223" spans="2:3" ht="12.75">
      <c r="B1223" s="8"/>
      <c r="C1223" s="2"/>
    </row>
    <row r="1224" spans="2:3" ht="12.75">
      <c r="B1224" s="8"/>
      <c r="C1224" s="2"/>
    </row>
    <row r="1225" spans="2:3" ht="12.75">
      <c r="B1225" s="8"/>
      <c r="C1225" s="2"/>
    </row>
    <row r="1226" spans="2:3" ht="12.75">
      <c r="B1226" s="8"/>
      <c r="C1226" s="2"/>
    </row>
    <row r="1227" spans="2:3" ht="12.75">
      <c r="B1227" s="8"/>
      <c r="C1227" s="2"/>
    </row>
    <row r="1228" spans="2:3" ht="12.75">
      <c r="B1228" s="8"/>
      <c r="C1228" s="2"/>
    </row>
    <row r="1229" spans="2:3" ht="12.75">
      <c r="B1229" s="8"/>
      <c r="C1229" s="2"/>
    </row>
    <row r="1230" spans="2:3" ht="12.75">
      <c r="B1230" s="8"/>
      <c r="C1230" s="2"/>
    </row>
    <row r="1231" spans="2:3" ht="12.75">
      <c r="B1231" s="8"/>
      <c r="C1231" s="2"/>
    </row>
    <row r="1232" spans="2:3" ht="12.75">
      <c r="B1232" s="8"/>
      <c r="C1232" s="2"/>
    </row>
    <row r="1233" spans="2:3" ht="12.75">
      <c r="B1233" s="8"/>
      <c r="C1233" s="2"/>
    </row>
    <row r="1234" spans="2:3" ht="12.75">
      <c r="B1234" s="8"/>
      <c r="C1234" s="2"/>
    </row>
    <row r="1235" spans="2:3" ht="12.75">
      <c r="B1235" s="8"/>
      <c r="C1235" s="2"/>
    </row>
    <row r="1236" spans="2:3" ht="12.75">
      <c r="B1236" s="8"/>
      <c r="C1236" s="2"/>
    </row>
    <row r="1237" spans="2:3" ht="12.75">
      <c r="B1237" s="8"/>
      <c r="C1237" s="2"/>
    </row>
    <row r="1238" spans="2:3" ht="12.75">
      <c r="B1238" s="8"/>
      <c r="C1238" s="2"/>
    </row>
    <row r="1239" spans="2:3" ht="12.75">
      <c r="B1239" s="8"/>
      <c r="C1239" s="2"/>
    </row>
    <row r="1240" spans="2:3" ht="12.75">
      <c r="B1240" s="8"/>
      <c r="C1240" s="2"/>
    </row>
    <row r="1241" spans="2:3" ht="12.75">
      <c r="B1241" s="8"/>
      <c r="C1241" s="2"/>
    </row>
    <row r="1242" spans="2:3" ht="12.75">
      <c r="B1242" s="8"/>
      <c r="C1242" s="2"/>
    </row>
    <row r="1243" spans="2:3" ht="12.75">
      <c r="B1243" s="8"/>
      <c r="C1243" s="2"/>
    </row>
    <row r="1244" spans="2:3" ht="12.75">
      <c r="B1244" s="8"/>
      <c r="C1244" s="2"/>
    </row>
    <row r="1245" spans="2:3" ht="12.75">
      <c r="B1245" s="8"/>
      <c r="C1245" s="2"/>
    </row>
    <row r="1246" spans="2:3" ht="12.75">
      <c r="B1246" s="8"/>
      <c r="C1246" s="2"/>
    </row>
    <row r="1247" spans="2:3" ht="12.75">
      <c r="B1247" s="8"/>
      <c r="C1247" s="2"/>
    </row>
    <row r="1248" spans="2:3" ht="12.75">
      <c r="B1248" s="8"/>
      <c r="C1248" s="2"/>
    </row>
    <row r="1249" spans="2:3" ht="12.75">
      <c r="B1249" s="8"/>
      <c r="C1249" s="2"/>
    </row>
    <row r="1250" spans="2:3" ht="12.75">
      <c r="B1250" s="8"/>
      <c r="C1250" s="2"/>
    </row>
    <row r="1251" spans="2:3" ht="12.75">
      <c r="B1251" s="8"/>
      <c r="C1251" s="2"/>
    </row>
    <row r="1252" spans="2:3" ht="12.75">
      <c r="B1252" s="8"/>
      <c r="C1252" s="2"/>
    </row>
    <row r="1253" spans="2:3" ht="12.75">
      <c r="B1253" s="8"/>
      <c r="C1253" s="2"/>
    </row>
    <row r="1254" spans="2:3" ht="12.75">
      <c r="B1254" s="8"/>
      <c r="C1254" s="2"/>
    </row>
    <row r="1255" spans="2:3" ht="12.75">
      <c r="B1255" s="8"/>
      <c r="C1255" s="2"/>
    </row>
    <row r="1256" spans="2:3" ht="12.75">
      <c r="B1256" s="8"/>
      <c r="C1256" s="2"/>
    </row>
    <row r="1257" spans="2:3" ht="12.75">
      <c r="B1257" s="8"/>
      <c r="C1257" s="2"/>
    </row>
    <row r="1258" spans="2:3" ht="12.75">
      <c r="B1258" s="8"/>
      <c r="C1258" s="2"/>
    </row>
    <row r="1259" spans="2:3" ht="12.75">
      <c r="B1259" s="8"/>
      <c r="C1259" s="2"/>
    </row>
    <row r="1260" spans="2:3" ht="12.75">
      <c r="B1260" s="8"/>
      <c r="C1260" s="2"/>
    </row>
    <row r="1261" spans="2:3" ht="12.75">
      <c r="B1261" s="8"/>
      <c r="C1261" s="2"/>
    </row>
    <row r="1262" spans="2:3" ht="12.75">
      <c r="B1262" s="8"/>
      <c r="C1262" s="2"/>
    </row>
    <row r="1263" spans="2:3" ht="12.75">
      <c r="B1263" s="8"/>
      <c r="C1263" s="2"/>
    </row>
    <row r="1264" spans="2:3" ht="12.75">
      <c r="B1264" s="8"/>
      <c r="C1264" s="2"/>
    </row>
    <row r="1265" spans="2:3" ht="12.75">
      <c r="B1265" s="8"/>
      <c r="C1265" s="2"/>
    </row>
    <row r="1266" spans="2:3" ht="12.75">
      <c r="B1266" s="8"/>
      <c r="C1266" s="2"/>
    </row>
    <row r="1267" spans="2:3" ht="12.75">
      <c r="B1267" s="8"/>
      <c r="C1267" s="2"/>
    </row>
    <row r="1268" spans="2:3" ht="12.75">
      <c r="B1268" s="8"/>
      <c r="C1268" s="2"/>
    </row>
    <row r="1269" spans="2:3" ht="12.75">
      <c r="B1269" s="8"/>
      <c r="C1269" s="2"/>
    </row>
    <row r="1270" spans="2:3" ht="12.75">
      <c r="B1270" s="8"/>
      <c r="C1270" s="2"/>
    </row>
    <row r="1271" spans="2:3" ht="12.75">
      <c r="B1271" s="8"/>
      <c r="C1271" s="2"/>
    </row>
    <row r="1272" spans="2:3" ht="12.75">
      <c r="B1272" s="8"/>
      <c r="C1272" s="2"/>
    </row>
    <row r="1273" spans="2:3" ht="12.75">
      <c r="B1273" s="8"/>
      <c r="C1273" s="2"/>
    </row>
    <row r="1274" spans="2:3" ht="12.75">
      <c r="B1274" s="8"/>
      <c r="C1274" s="2"/>
    </row>
    <row r="1275" spans="2:3" ht="12.75">
      <c r="B1275" s="8"/>
      <c r="C1275" s="2"/>
    </row>
    <row r="1276" spans="2:3" ht="12.75">
      <c r="B1276" s="8"/>
      <c r="C1276" s="2"/>
    </row>
    <row r="1277" spans="2:3" ht="12.75">
      <c r="B1277" s="8"/>
      <c r="C1277" s="2"/>
    </row>
    <row r="1278" spans="2:3" ht="12.75">
      <c r="B1278" s="8"/>
      <c r="C1278" s="2"/>
    </row>
    <row r="1279" spans="2:3" ht="12.75">
      <c r="B1279" s="8"/>
      <c r="C1279" s="2"/>
    </row>
    <row r="1280" spans="2:3" ht="12.75">
      <c r="B1280" s="8"/>
      <c r="C1280" s="2"/>
    </row>
    <row r="1281" spans="2:3" ht="12.75">
      <c r="B1281" s="8"/>
      <c r="C1281" s="2"/>
    </row>
    <row r="1282" spans="2:3" ht="12.75">
      <c r="B1282" s="8"/>
      <c r="C1282" s="2"/>
    </row>
    <row r="1283" spans="2:3" ht="12.75">
      <c r="B1283" s="8"/>
      <c r="C1283" s="2"/>
    </row>
    <row r="1284" spans="2:3" ht="12.75">
      <c r="B1284" s="8"/>
      <c r="C1284" s="2"/>
    </row>
    <row r="1285" spans="2:3" ht="12.75">
      <c r="B1285" s="8"/>
      <c r="C1285" s="2"/>
    </row>
    <row r="1286" spans="2:3" ht="12.75">
      <c r="B1286" s="8"/>
      <c r="C1286" s="2"/>
    </row>
    <row r="1287" spans="2:3" ht="12.75">
      <c r="B1287" s="8"/>
      <c r="C1287" s="2"/>
    </row>
    <row r="1288" spans="2:3" ht="12.75">
      <c r="B1288" s="8"/>
      <c r="C1288" s="2"/>
    </row>
    <row r="1289" spans="2:3" ht="12.75">
      <c r="B1289" s="8"/>
      <c r="C1289" s="2"/>
    </row>
    <row r="1290" spans="2:3" ht="12.75">
      <c r="B1290" s="8"/>
      <c r="C1290" s="2"/>
    </row>
    <row r="1291" spans="2:3" ht="12.75">
      <c r="B1291" s="8"/>
      <c r="C1291" s="2"/>
    </row>
    <row r="1292" spans="2:3" ht="12.75">
      <c r="B1292" s="8"/>
      <c r="C1292" s="2"/>
    </row>
    <row r="1293" spans="2:3" ht="12.75">
      <c r="B1293" s="8"/>
      <c r="C1293" s="2"/>
    </row>
    <row r="1294" spans="2:3" ht="12.75">
      <c r="B1294" s="8"/>
      <c r="C1294" s="2"/>
    </row>
    <row r="1295" spans="2:3" ht="12.75">
      <c r="B1295" s="8"/>
      <c r="C1295" s="2"/>
    </row>
    <row r="1296" spans="2:3" ht="12.75">
      <c r="B1296" s="8"/>
      <c r="C1296" s="2"/>
    </row>
    <row r="1297" spans="2:3" ht="12.75">
      <c r="B1297" s="8"/>
      <c r="C1297" s="2"/>
    </row>
    <row r="1298" spans="2:3" ht="12.75">
      <c r="B1298" s="8"/>
      <c r="C1298" s="2"/>
    </row>
    <row r="1299" spans="2:3" ht="12.75">
      <c r="B1299" s="8"/>
      <c r="C1299" s="2"/>
    </row>
    <row r="1300" spans="2:3" ht="12.75">
      <c r="B1300" s="8"/>
      <c r="C1300" s="2"/>
    </row>
    <row r="1301" spans="2:3" ht="12.75">
      <c r="B1301" s="8"/>
      <c r="C1301" s="2"/>
    </row>
    <row r="1302" spans="2:3" ht="12.75">
      <c r="B1302" s="8"/>
      <c r="C1302" s="2"/>
    </row>
    <row r="1303" spans="2:3" ht="12.75">
      <c r="B1303" s="8"/>
      <c r="C1303" s="2"/>
    </row>
    <row r="1304" spans="2:3" ht="12.75">
      <c r="B1304" s="8"/>
      <c r="C1304" s="2"/>
    </row>
    <row r="1305" spans="2:3" ht="12.75">
      <c r="B1305" s="8"/>
      <c r="C1305" s="2"/>
    </row>
    <row r="1306" spans="2:3" ht="12.75">
      <c r="B1306" s="8"/>
      <c r="C1306" s="2"/>
    </row>
    <row r="1307" spans="2:3" ht="12.75">
      <c r="B1307" s="8"/>
      <c r="C1307" s="2"/>
    </row>
    <row r="1308" spans="2:3" ht="12.75">
      <c r="B1308" s="8"/>
      <c r="C1308" s="2"/>
    </row>
    <row r="1309" spans="2:3" ht="12.75">
      <c r="B1309" s="8"/>
      <c r="C1309" s="2"/>
    </row>
    <row r="1310" spans="2:3" ht="12.75">
      <c r="B1310" s="8"/>
      <c r="C1310" s="2"/>
    </row>
    <row r="1311" spans="2:3" ht="12.75">
      <c r="B1311" s="8"/>
      <c r="C1311" s="2"/>
    </row>
    <row r="1312" spans="2:3" ht="12.75">
      <c r="B1312" s="8"/>
      <c r="C1312" s="2"/>
    </row>
    <row r="1313" spans="2:3" ht="12.75">
      <c r="B1313" s="8"/>
      <c r="C1313" s="2"/>
    </row>
    <row r="1314" spans="2:3" ht="12.75">
      <c r="B1314" s="8"/>
      <c r="C1314" s="2"/>
    </row>
    <row r="1315" spans="2:3" ht="12.75">
      <c r="B1315" s="8"/>
      <c r="C1315" s="2"/>
    </row>
    <row r="1316" spans="2:3" ht="12.75">
      <c r="B1316" s="8"/>
      <c r="C1316" s="2"/>
    </row>
    <row r="1317" spans="2:3" ht="12.75">
      <c r="B1317" s="8"/>
      <c r="C1317" s="2"/>
    </row>
    <row r="1318" spans="2:3" ht="12.75">
      <c r="B1318" s="8"/>
      <c r="C1318" s="2"/>
    </row>
    <row r="1319" spans="2:3" ht="12.75">
      <c r="B1319" s="8"/>
      <c r="C1319" s="2"/>
    </row>
    <row r="1320" spans="2:3" ht="12.75">
      <c r="B1320" s="8"/>
      <c r="C1320" s="2"/>
    </row>
    <row r="1321" spans="2:3" ht="12.75">
      <c r="B1321" s="8"/>
      <c r="C1321" s="2"/>
    </row>
    <row r="1322" spans="2:3" ht="12.75">
      <c r="B1322" s="8"/>
      <c r="C1322" s="2"/>
    </row>
    <row r="1323" spans="2:3" ht="12.75">
      <c r="B1323" s="8"/>
      <c r="C1323" s="2"/>
    </row>
    <row r="1324" spans="2:3" ht="12.75">
      <c r="B1324" s="8"/>
      <c r="C1324" s="2"/>
    </row>
    <row r="1325" spans="2:3" ht="12.75">
      <c r="B1325" s="8"/>
      <c r="C1325" s="2"/>
    </row>
    <row r="1326" spans="2:3" ht="12.75">
      <c r="B1326" s="8"/>
      <c r="C1326" s="2"/>
    </row>
    <row r="1327" spans="2:3" ht="12.75">
      <c r="B1327" s="8"/>
      <c r="C1327" s="2"/>
    </row>
    <row r="1328" spans="2:3" ht="12.75">
      <c r="B1328" s="8"/>
      <c r="C1328" s="2"/>
    </row>
    <row r="1329" spans="2:3" ht="12.75">
      <c r="B1329" s="8"/>
      <c r="C1329" s="2"/>
    </row>
    <row r="1330" spans="2:3" ht="12.75">
      <c r="B1330" s="8"/>
      <c r="C1330" s="2"/>
    </row>
    <row r="1331" spans="2:3" ht="12.75">
      <c r="B1331" s="8"/>
      <c r="C1331" s="2"/>
    </row>
    <row r="1332" spans="2:3" ht="12.75">
      <c r="B1332" s="8"/>
      <c r="C1332" s="2"/>
    </row>
    <row r="1333" spans="2:3" ht="12.75">
      <c r="B1333" s="8"/>
      <c r="C1333" s="2"/>
    </row>
    <row r="1334" spans="2:3" ht="12.75">
      <c r="B1334" s="8"/>
      <c r="C1334" s="2"/>
    </row>
    <row r="1335" spans="2:3" ht="12.75">
      <c r="B1335" s="8"/>
      <c r="C1335" s="2"/>
    </row>
    <row r="1336" spans="2:3" ht="12.75">
      <c r="B1336" s="8"/>
      <c r="C1336" s="2"/>
    </row>
    <row r="1337" spans="2:3" ht="12.75">
      <c r="B1337" s="8"/>
      <c r="C1337" s="2"/>
    </row>
    <row r="1338" spans="2:3" ht="12.75">
      <c r="B1338" s="8"/>
      <c r="C1338" s="2"/>
    </row>
    <row r="1339" spans="2:3" ht="12.75">
      <c r="B1339" s="8"/>
      <c r="C1339" s="2"/>
    </row>
    <row r="1340" spans="2:3" ht="12.75">
      <c r="B1340" s="8"/>
      <c r="C1340" s="2"/>
    </row>
    <row r="1341" spans="2:3" ht="12.75">
      <c r="B1341" s="8"/>
      <c r="C1341" s="2"/>
    </row>
    <row r="1342" spans="2:3" ht="12.75">
      <c r="B1342" s="8"/>
      <c r="C1342" s="2"/>
    </row>
    <row r="1343" spans="2:3" ht="12.75">
      <c r="B1343" s="8"/>
      <c r="C1343" s="2"/>
    </row>
    <row r="1344" spans="2:3" ht="12.75">
      <c r="B1344" s="8"/>
      <c r="C1344" s="2"/>
    </row>
    <row r="1345" spans="2:3" ht="12.75">
      <c r="B1345" s="8"/>
      <c r="C1345" s="2"/>
    </row>
    <row r="1346" spans="2:3" ht="12.75">
      <c r="B1346" s="8"/>
      <c r="C1346" s="2"/>
    </row>
    <row r="1347" spans="2:3" ht="12.75">
      <c r="B1347" s="8"/>
      <c r="C1347" s="2"/>
    </row>
    <row r="1348" spans="2:3" ht="12.75">
      <c r="B1348" s="8"/>
      <c r="C1348" s="2"/>
    </row>
    <row r="1349" spans="2:3" ht="12.75">
      <c r="B1349" s="8"/>
      <c r="C1349" s="2"/>
    </row>
    <row r="1350" spans="2:3" ht="12.75">
      <c r="B1350" s="8"/>
      <c r="C1350" s="2"/>
    </row>
    <row r="1351" spans="2:3" ht="12.75">
      <c r="B1351" s="8"/>
      <c r="C1351" s="2"/>
    </row>
    <row r="1352" spans="2:3" ht="12.75">
      <c r="B1352" s="8"/>
      <c r="C1352" s="2"/>
    </row>
    <row r="1353" spans="2:3" ht="12.75">
      <c r="B1353" s="8"/>
      <c r="C1353" s="2"/>
    </row>
    <row r="1354" spans="2:3" ht="12.75">
      <c r="B1354" s="8"/>
      <c r="C1354" s="2"/>
    </row>
    <row r="1355" spans="2:3" ht="12.75">
      <c r="B1355" s="8"/>
      <c r="C1355" s="2"/>
    </row>
    <row r="1356" spans="2:3" ht="12.75">
      <c r="B1356" s="8"/>
      <c r="C1356" s="2"/>
    </row>
    <row r="1357" spans="2:3" ht="12.75">
      <c r="B1357" s="8"/>
      <c r="C1357" s="2"/>
    </row>
    <row r="1358" spans="2:3" ht="12.75">
      <c r="B1358" s="8"/>
      <c r="C1358" s="2"/>
    </row>
    <row r="1359" spans="2:3" ht="12.75">
      <c r="B1359" s="8"/>
      <c r="C1359" s="2"/>
    </row>
    <row r="1360" spans="2:3" ht="12.75">
      <c r="B1360" s="8"/>
      <c r="C1360" s="2"/>
    </row>
    <row r="1361" spans="2:3" ht="12.75">
      <c r="B1361" s="8"/>
      <c r="C1361" s="2"/>
    </row>
    <row r="1362" spans="2:3" ht="12.75">
      <c r="B1362" s="8"/>
      <c r="C1362" s="2"/>
    </row>
    <row r="1363" spans="2:3" ht="12.75">
      <c r="B1363" s="8"/>
      <c r="C1363" s="2"/>
    </row>
    <row r="1364" spans="2:3" ht="12.75">
      <c r="B1364" s="8"/>
      <c r="C1364" s="2"/>
    </row>
    <row r="1365" spans="2:3" ht="12.75">
      <c r="B1365" s="8"/>
      <c r="C1365" s="2"/>
    </row>
    <row r="1366" spans="2:3" ht="12.75">
      <c r="B1366" s="8"/>
      <c r="C1366" s="2"/>
    </row>
    <row r="1367" spans="2:3" ht="12.75">
      <c r="B1367" s="8"/>
      <c r="C1367" s="2"/>
    </row>
    <row r="1368" spans="2:3" ht="12.75">
      <c r="B1368" s="8"/>
      <c r="C1368" s="2"/>
    </row>
    <row r="1369" spans="2:3" ht="12.75">
      <c r="B1369" s="8"/>
      <c r="C1369" s="2"/>
    </row>
    <row r="1370" spans="2:3" ht="12.75">
      <c r="B1370" s="8"/>
      <c r="C1370" s="2"/>
    </row>
    <row r="1371" spans="2:3" ht="12.75">
      <c r="B1371" s="8"/>
      <c r="C1371" s="2"/>
    </row>
    <row r="1372" spans="2:3" ht="12.75">
      <c r="B1372" s="8"/>
      <c r="C1372" s="2"/>
    </row>
    <row r="1373" spans="2:3" ht="12.75">
      <c r="B1373" s="8"/>
      <c r="C1373" s="2"/>
    </row>
    <row r="1374" spans="2:3" ht="12.75">
      <c r="B1374" s="8"/>
      <c r="C1374" s="2"/>
    </row>
    <row r="1375" spans="2:3" ht="12.75">
      <c r="B1375" s="8"/>
      <c r="C1375" s="2"/>
    </row>
    <row r="1376" spans="2:3" ht="12.75">
      <c r="B1376" s="8"/>
      <c r="C1376" s="2"/>
    </row>
    <row r="1377" spans="2:3" ht="12.75">
      <c r="B1377" s="8"/>
      <c r="C1377" s="2"/>
    </row>
    <row r="1378" spans="2:3" ht="12.75">
      <c r="B1378" s="8"/>
      <c r="C1378" s="2"/>
    </row>
    <row r="1379" spans="2:3" ht="12.75">
      <c r="B1379" s="8"/>
      <c r="C1379" s="2"/>
    </row>
    <row r="1380" spans="2:3" ht="12.75">
      <c r="B1380" s="8"/>
      <c r="C1380" s="2"/>
    </row>
    <row r="1381" spans="2:3" ht="12.75">
      <c r="B1381" s="8"/>
      <c r="C1381" s="2"/>
    </row>
    <row r="1382" spans="2:3" ht="12.75">
      <c r="B1382" s="8"/>
      <c r="C1382" s="2"/>
    </row>
    <row r="1383" spans="2:3" ht="12.75">
      <c r="B1383" s="8"/>
      <c r="C1383" s="2"/>
    </row>
    <row r="1384" spans="2:3" ht="12.75">
      <c r="B1384" s="8"/>
      <c r="C1384" s="2"/>
    </row>
    <row r="1385" spans="2:3" ht="12.75">
      <c r="B1385" s="8"/>
      <c r="C1385" s="2"/>
    </row>
    <row r="1386" spans="2:3" ht="12.75">
      <c r="B1386" s="8"/>
      <c r="C1386" s="2"/>
    </row>
    <row r="1387" spans="2:3" ht="12.75">
      <c r="B1387" s="8"/>
      <c r="C1387" s="2"/>
    </row>
    <row r="1388" spans="2:3" ht="12.75">
      <c r="B1388" s="8"/>
      <c r="C1388" s="2"/>
    </row>
    <row r="1389" spans="2:3" ht="12.75">
      <c r="B1389" s="8"/>
      <c r="C1389" s="2"/>
    </row>
    <row r="1390" spans="2:3" ht="12.75">
      <c r="B1390" s="8"/>
      <c r="C1390" s="2"/>
    </row>
    <row r="1391" spans="2:3" ht="12.75">
      <c r="B1391" s="8"/>
      <c r="C1391" s="2"/>
    </row>
    <row r="1392" spans="2:3" ht="12.75">
      <c r="B1392" s="8"/>
      <c r="C1392" s="2"/>
    </row>
    <row r="1393" spans="2:3" ht="12.75">
      <c r="B1393" s="8"/>
      <c r="C1393" s="2"/>
    </row>
    <row r="1394" spans="2:3" ht="12.75">
      <c r="B1394" s="8"/>
      <c r="C1394" s="2"/>
    </row>
    <row r="1395" spans="2:3" ht="12.75">
      <c r="B1395" s="8"/>
      <c r="C1395" s="2"/>
    </row>
    <row r="1396" spans="2:3" ht="12.75">
      <c r="B1396" s="8"/>
      <c r="C1396" s="2"/>
    </row>
    <row r="1397" spans="2:3" ht="12.75">
      <c r="B1397" s="8"/>
      <c r="C1397" s="2"/>
    </row>
    <row r="1398" spans="2:3" ht="12.75">
      <c r="B1398" s="8"/>
      <c r="C1398" s="2"/>
    </row>
    <row r="1399" spans="2:3" ht="12.75">
      <c r="B1399" s="8"/>
      <c r="C1399" s="2"/>
    </row>
    <row r="1400" spans="2:3" ht="12.75">
      <c r="B1400" s="8"/>
      <c r="C1400" s="2"/>
    </row>
    <row r="1401" spans="2:3" ht="12.75">
      <c r="B1401" s="8"/>
      <c r="C1401" s="2"/>
    </row>
    <row r="1402" spans="2:3" ht="12.75">
      <c r="B1402" s="8"/>
      <c r="C1402" s="2"/>
    </row>
    <row r="1403" spans="2:3" ht="12.75">
      <c r="B1403" s="8"/>
      <c r="C1403" s="2"/>
    </row>
    <row r="1404" spans="2:3" ht="12.75">
      <c r="B1404" s="8"/>
      <c r="C1404" s="2"/>
    </row>
    <row r="1405" spans="2:3" ht="12.75">
      <c r="B1405" s="8"/>
      <c r="C1405" s="2"/>
    </row>
    <row r="1406" spans="2:3" ht="12.75">
      <c r="B1406" s="8"/>
      <c r="C1406" s="2"/>
    </row>
    <row r="1407" spans="2:3" ht="12.75">
      <c r="B1407" s="8"/>
      <c r="C1407" s="2"/>
    </row>
    <row r="1408" spans="2:3" ht="12.75">
      <c r="B1408" s="8"/>
      <c r="C1408" s="2"/>
    </row>
    <row r="1409" spans="2:3" ht="12.75">
      <c r="B1409" s="8"/>
      <c r="C1409" s="2"/>
    </row>
    <row r="1410" spans="2:3" ht="12.75">
      <c r="B1410" s="8"/>
      <c r="C1410" s="2"/>
    </row>
    <row r="1411" spans="2:3" ht="12.75">
      <c r="B1411" s="8"/>
      <c r="C1411" s="2"/>
    </row>
    <row r="1412" spans="2:3" ht="12.75">
      <c r="B1412" s="8"/>
      <c r="C1412" s="2"/>
    </row>
    <row r="1413" spans="2:3" ht="12.75">
      <c r="B1413" s="8"/>
      <c r="C1413" s="2"/>
    </row>
    <row r="1414" spans="2:3" ht="12.75">
      <c r="B1414" s="8"/>
      <c r="C1414" s="2"/>
    </row>
    <row r="1415" spans="2:3" ht="12.75">
      <c r="B1415" s="8"/>
      <c r="C1415" s="2"/>
    </row>
    <row r="1416" spans="2:3" ht="12.75">
      <c r="B1416" s="8"/>
      <c r="C1416" s="2"/>
    </row>
    <row r="1417" spans="2:3" ht="12.75">
      <c r="B1417" s="8"/>
      <c r="C1417" s="2"/>
    </row>
    <row r="1418" spans="2:3" ht="12.75">
      <c r="B1418" s="8"/>
      <c r="C1418" s="2"/>
    </row>
    <row r="1419" spans="2:3" ht="12.75">
      <c r="B1419" s="8"/>
      <c r="C1419" s="2"/>
    </row>
    <row r="1420" spans="2:3" ht="12.75">
      <c r="B1420" s="8"/>
      <c r="C1420" s="2"/>
    </row>
    <row r="1421" spans="2:3" ht="12.75">
      <c r="B1421" s="8"/>
      <c r="C1421" s="2"/>
    </row>
    <row r="1422" spans="2:3" ht="12.75">
      <c r="B1422" s="8"/>
      <c r="C1422" s="2"/>
    </row>
    <row r="1423" spans="2:3" ht="12.75">
      <c r="B1423" s="8"/>
      <c r="C1423" s="2"/>
    </row>
    <row r="1424" spans="2:3" ht="12.75">
      <c r="B1424" s="8"/>
      <c r="C1424" s="2"/>
    </row>
    <row r="1425" spans="2:3" ht="12.75">
      <c r="B1425" s="8"/>
      <c r="C1425" s="2"/>
    </row>
    <row r="1426" spans="2:3" ht="12.75">
      <c r="B1426" s="8"/>
      <c r="C1426" s="2"/>
    </row>
    <row r="1427" spans="2:3" ht="12.75">
      <c r="B1427" s="8"/>
      <c r="C1427" s="2"/>
    </row>
    <row r="1428" spans="2:3" ht="12.75">
      <c r="B1428" s="8"/>
      <c r="C1428" s="2"/>
    </row>
    <row r="1429" spans="2:3" ht="12.75">
      <c r="B1429" s="8"/>
      <c r="C1429" s="2"/>
    </row>
    <row r="1430" spans="2:3" ht="12.75">
      <c r="B1430" s="8"/>
      <c r="C1430" s="2"/>
    </row>
    <row r="1431" spans="2:3" ht="12.75">
      <c r="B1431" s="8"/>
      <c r="C1431" s="2"/>
    </row>
    <row r="1432" spans="2:3" ht="12.75">
      <c r="B1432" s="8"/>
      <c r="C1432" s="2"/>
    </row>
    <row r="1433" spans="2:3" ht="12.75">
      <c r="B1433" s="8"/>
      <c r="C1433" s="2"/>
    </row>
    <row r="1434" spans="2:3" ht="12.75">
      <c r="B1434" s="8"/>
      <c r="C1434" s="2"/>
    </row>
    <row r="1435" spans="2:3" ht="12.75">
      <c r="B1435" s="8"/>
      <c r="C1435" s="2"/>
    </row>
    <row r="1436" spans="2:3" ht="12.75">
      <c r="B1436" s="8"/>
      <c r="C1436" s="2"/>
    </row>
    <row r="1437" spans="2:3" ht="12.75">
      <c r="B1437" s="8"/>
      <c r="C1437" s="2"/>
    </row>
    <row r="1438" spans="2:3" ht="12.75">
      <c r="B1438" s="8"/>
      <c r="C1438" s="2"/>
    </row>
    <row r="1439" spans="2:3" ht="12.75">
      <c r="B1439" s="8"/>
      <c r="C1439" s="2"/>
    </row>
    <row r="1440" spans="2:3" ht="12.75">
      <c r="B1440" s="8"/>
      <c r="C1440" s="2"/>
    </row>
    <row r="1441" spans="2:3" ht="12.75">
      <c r="B1441" s="8"/>
      <c r="C1441" s="2"/>
    </row>
    <row r="1442" spans="2:3" ht="12.75">
      <c r="B1442" s="8"/>
      <c r="C1442" s="2"/>
    </row>
    <row r="1443" spans="2:3" ht="12.75">
      <c r="B1443" s="8"/>
      <c r="C1443" s="2"/>
    </row>
    <row r="1444" spans="2:3" ht="12.75">
      <c r="B1444" s="8"/>
      <c r="C1444" s="2"/>
    </row>
    <row r="1445" spans="2:3" ht="12.75">
      <c r="B1445" s="8"/>
      <c r="C1445" s="2"/>
    </row>
    <row r="1446" spans="2:3" ht="12.75">
      <c r="B1446" s="8"/>
      <c r="C1446" s="2"/>
    </row>
    <row r="1447" spans="2:3" ht="12.75">
      <c r="B1447" s="8"/>
      <c r="C1447" s="2"/>
    </row>
    <row r="1448" spans="2:3" ht="12.75">
      <c r="B1448" s="8"/>
      <c r="C1448" s="2"/>
    </row>
    <row r="1449" spans="2:3" ht="12.75">
      <c r="B1449" s="8"/>
      <c r="C1449" s="2"/>
    </row>
    <row r="1450" spans="2:3" ht="12.75">
      <c r="B1450" s="8"/>
      <c r="C1450" s="2"/>
    </row>
    <row r="1451" spans="2:3" ht="12.75">
      <c r="B1451" s="8"/>
      <c r="C1451" s="2"/>
    </row>
    <row r="1452" spans="2:3" ht="12.75">
      <c r="B1452" s="8"/>
      <c r="C1452" s="2"/>
    </row>
    <row r="1453" spans="2:3" ht="12.75">
      <c r="B1453" s="8"/>
      <c r="C1453" s="2"/>
    </row>
    <row r="1454" spans="2:3" ht="12.75">
      <c r="B1454" s="8"/>
      <c r="C1454" s="2"/>
    </row>
    <row r="1455" spans="2:3" ht="12.75">
      <c r="B1455" s="8"/>
      <c r="C1455" s="2"/>
    </row>
    <row r="1456" spans="2:3" ht="12.75">
      <c r="B1456" s="8"/>
      <c r="C1456" s="2"/>
    </row>
    <row r="1457" spans="2:3" ht="12.75">
      <c r="B1457" s="8"/>
      <c r="C1457" s="2"/>
    </row>
    <row r="1458" spans="2:3" ht="12.75">
      <c r="B1458" s="8"/>
      <c r="C1458" s="2"/>
    </row>
    <row r="1459" spans="2:3" ht="12.75">
      <c r="B1459" s="8"/>
      <c r="C1459" s="2"/>
    </row>
    <row r="1460" spans="2:3" ht="12.75">
      <c r="B1460" s="8"/>
      <c r="C1460" s="2"/>
    </row>
    <row r="1461" spans="2:3" ht="12.75">
      <c r="B1461" s="8"/>
      <c r="C1461" s="2"/>
    </row>
    <row r="1462" spans="2:3" ht="12.75">
      <c r="B1462" s="8"/>
      <c r="C1462" s="2"/>
    </row>
    <row r="1463" spans="2:3" ht="12.75">
      <c r="B1463" s="8"/>
      <c r="C1463" s="2"/>
    </row>
    <row r="1464" spans="2:3" ht="12.75">
      <c r="B1464" s="8"/>
      <c r="C1464" s="2"/>
    </row>
    <row r="1465" spans="2:3" ht="12.75">
      <c r="B1465" s="8"/>
      <c r="C1465" s="2"/>
    </row>
    <row r="1466" spans="2:3" ht="12.75">
      <c r="B1466" s="8"/>
      <c r="C1466" s="2"/>
    </row>
    <row r="1467" spans="2:3" ht="12.75">
      <c r="B1467" s="8"/>
      <c r="C1467" s="2"/>
    </row>
    <row r="1468" spans="2:3" ht="12.75">
      <c r="B1468" s="8"/>
      <c r="C1468" s="2"/>
    </row>
    <row r="1469" spans="2:3" ht="12.75">
      <c r="B1469" s="8"/>
      <c r="C1469" s="2"/>
    </row>
    <row r="1470" spans="2:3" ht="12.75">
      <c r="B1470" s="8"/>
      <c r="C1470" s="2"/>
    </row>
    <row r="1471" spans="2:3" ht="12.75">
      <c r="B1471" s="8"/>
      <c r="C1471" s="2"/>
    </row>
    <row r="1472" spans="2:3" ht="12.75">
      <c r="B1472" s="8"/>
      <c r="C1472" s="2"/>
    </row>
    <row r="1473" spans="2:3" ht="12.75">
      <c r="B1473" s="8"/>
      <c r="C1473" s="2"/>
    </row>
    <row r="1474" spans="2:3" ht="12.75">
      <c r="B1474" s="8"/>
      <c r="C1474" s="2"/>
    </row>
    <row r="1475" spans="2:3" ht="12.75">
      <c r="B1475" s="8"/>
      <c r="C1475" s="2"/>
    </row>
    <row r="1476" spans="2:3" ht="12.75">
      <c r="B1476" s="8"/>
      <c r="C1476" s="2"/>
    </row>
    <row r="1477" spans="2:3" ht="12.75">
      <c r="B1477" s="8"/>
      <c r="C1477" s="2"/>
    </row>
    <row r="1478" spans="2:3" ht="12.75">
      <c r="B1478" s="8"/>
      <c r="C1478" s="2"/>
    </row>
    <row r="1479" spans="2:3" ht="12.75">
      <c r="B1479" s="8"/>
      <c r="C1479" s="2"/>
    </row>
    <row r="1480" spans="2:3" ht="12.75">
      <c r="B1480" s="8"/>
      <c r="C1480" s="2"/>
    </row>
    <row r="1481" spans="2:3" ht="12.75">
      <c r="B1481" s="8"/>
      <c r="C1481" s="2"/>
    </row>
    <row r="1482" spans="2:3" ht="12.75">
      <c r="B1482" s="8"/>
      <c r="C1482" s="2"/>
    </row>
    <row r="1483" spans="2:3" ht="12.75">
      <c r="B1483" s="8"/>
      <c r="C1483" s="2"/>
    </row>
    <row r="1484" spans="2:3" ht="12.75">
      <c r="B1484" s="8"/>
      <c r="C1484" s="2"/>
    </row>
    <row r="1485" spans="2:3" ht="12.75">
      <c r="B1485" s="8"/>
      <c r="C1485" s="2"/>
    </row>
    <row r="1486" spans="2:3" ht="12.75">
      <c r="B1486" s="8"/>
      <c r="C1486" s="2"/>
    </row>
    <row r="1487" spans="2:3" ht="12.75">
      <c r="B1487" s="8"/>
      <c r="C1487" s="2"/>
    </row>
    <row r="1488" spans="2:3" ht="12.75">
      <c r="B1488" s="8"/>
      <c r="C1488" s="2"/>
    </row>
    <row r="1489" spans="2:3" ht="12.75">
      <c r="B1489" s="8"/>
      <c r="C1489" s="2"/>
    </row>
    <row r="1490" spans="2:3" ht="12.75">
      <c r="B1490" s="8"/>
      <c r="C1490" s="2"/>
    </row>
    <row r="1491" spans="2:3" ht="12.75">
      <c r="B1491" s="8"/>
      <c r="C1491" s="2"/>
    </row>
    <row r="1492" spans="2:3" ht="12.75">
      <c r="B1492" s="8"/>
      <c r="C1492" s="2"/>
    </row>
    <row r="1493" spans="2:3" ht="12.75">
      <c r="B1493" s="8"/>
      <c r="C1493" s="2"/>
    </row>
    <row r="1494" spans="2:3" ht="12.75">
      <c r="B1494" s="8"/>
      <c r="C1494" s="2"/>
    </row>
    <row r="1495" spans="2:3" ht="12.75">
      <c r="B1495" s="8"/>
      <c r="C1495" s="2"/>
    </row>
    <row r="1496" spans="2:3" ht="12.75">
      <c r="B1496" s="8"/>
      <c r="C1496" s="2"/>
    </row>
    <row r="1497" spans="2:3" ht="12.75">
      <c r="B1497" s="8"/>
      <c r="C1497" s="2"/>
    </row>
    <row r="1498" spans="2:3" ht="12.75">
      <c r="B1498" s="8"/>
      <c r="C1498" s="2"/>
    </row>
    <row r="1499" spans="2:3" ht="12.75">
      <c r="B1499" s="8"/>
      <c r="C1499" s="2"/>
    </row>
    <row r="1500" spans="2:3" ht="12.75">
      <c r="B1500" s="8"/>
      <c r="C1500" s="2"/>
    </row>
    <row r="1501" spans="2:3" ht="12.75">
      <c r="B1501" s="8"/>
      <c r="C1501" s="2"/>
    </row>
    <row r="1502" spans="2:3" ht="12.75">
      <c r="B1502" s="8"/>
      <c r="C1502" s="2"/>
    </row>
    <row r="1503" spans="2:3" ht="12.75">
      <c r="B1503" s="8"/>
      <c r="C1503" s="2"/>
    </row>
    <row r="1504" spans="2:3" ht="12.75">
      <c r="B1504" s="8"/>
      <c r="C1504" s="2"/>
    </row>
    <row r="1505" spans="2:3" ht="12.75">
      <c r="B1505" s="8"/>
      <c r="C1505" s="2"/>
    </row>
    <row r="1506" spans="2:3" ht="12.75">
      <c r="B1506" s="8"/>
      <c r="C1506" s="2"/>
    </row>
    <row r="1507" spans="2:3" ht="12.75">
      <c r="B1507" s="8"/>
      <c r="C1507" s="2"/>
    </row>
    <row r="1508" spans="2:3" ht="12.75">
      <c r="B1508" s="8"/>
      <c r="C1508" s="2"/>
    </row>
    <row r="1509" spans="2:3" ht="12.75">
      <c r="B1509" s="8"/>
      <c r="C1509" s="2"/>
    </row>
    <row r="1510" spans="2:3" ht="12.75">
      <c r="B1510" s="8"/>
      <c r="C1510" s="2"/>
    </row>
    <row r="1511" spans="2:3" ht="12.75">
      <c r="B1511" s="8"/>
      <c r="C1511" s="2"/>
    </row>
    <row r="1512" spans="2:3" ht="12.75">
      <c r="B1512" s="8"/>
      <c r="C1512" s="2"/>
    </row>
    <row r="1513" spans="2:3" ht="12.75">
      <c r="B1513" s="8"/>
      <c r="C1513" s="2"/>
    </row>
    <row r="1514" spans="2:3" ht="12.75">
      <c r="B1514" s="8"/>
      <c r="C1514" s="2"/>
    </row>
    <row r="1515" spans="2:3" ht="12.75">
      <c r="B1515" s="8"/>
      <c r="C1515" s="2"/>
    </row>
    <row r="1516" spans="2:3" ht="12.75">
      <c r="B1516" s="8"/>
      <c r="C1516" s="2"/>
    </row>
    <row r="1517" spans="2:3" ht="12.75">
      <c r="B1517" s="8"/>
      <c r="C1517" s="2"/>
    </row>
    <row r="1518" spans="2:3" ht="12.75">
      <c r="B1518" s="8"/>
      <c r="C1518" s="2"/>
    </row>
    <row r="1519" spans="2:3" ht="12.75">
      <c r="B1519" s="8"/>
      <c r="C1519" s="2"/>
    </row>
    <row r="1520" spans="2:3" ht="12.75">
      <c r="B1520" s="8"/>
      <c r="C1520" s="2"/>
    </row>
    <row r="1521" spans="2:3" ht="12.75">
      <c r="B1521" s="8"/>
      <c r="C1521" s="2"/>
    </row>
    <row r="1522" spans="2:3" ht="12.75">
      <c r="B1522" s="8"/>
      <c r="C1522" s="2"/>
    </row>
    <row r="1523" spans="2:3" ht="12.75">
      <c r="B1523" s="8"/>
      <c r="C1523" s="2"/>
    </row>
    <row r="1524" spans="2:3" ht="12.75">
      <c r="B1524" s="8"/>
      <c r="C1524" s="2"/>
    </row>
    <row r="1525" spans="2:3" ht="12.75">
      <c r="B1525" s="8"/>
      <c r="C1525" s="2"/>
    </row>
    <row r="1526" spans="2:3" ht="12.75">
      <c r="B1526" s="8"/>
      <c r="C1526" s="2"/>
    </row>
    <row r="1527" spans="2:3" ht="12.75">
      <c r="B1527" s="8"/>
      <c r="C1527" s="2"/>
    </row>
    <row r="1528" spans="2:3" ht="12.75">
      <c r="B1528" s="8"/>
      <c r="C1528" s="2"/>
    </row>
    <row r="1529" spans="2:3" ht="12.75">
      <c r="B1529" s="8"/>
      <c r="C1529" s="2"/>
    </row>
    <row r="1530" spans="2:3" ht="12.75">
      <c r="B1530" s="8"/>
      <c r="C1530" s="2"/>
    </row>
    <row r="1531" spans="2:3" ht="12.75">
      <c r="B1531" s="8"/>
      <c r="C1531" s="2"/>
    </row>
    <row r="1532" spans="2:3" ht="12.75">
      <c r="B1532" s="8"/>
      <c r="C1532" s="2"/>
    </row>
    <row r="1533" spans="2:3" ht="12.75">
      <c r="B1533" s="8"/>
      <c r="C1533" s="2"/>
    </row>
    <row r="1534" spans="2:3" ht="12.75">
      <c r="B1534" s="8"/>
      <c r="C1534" s="2"/>
    </row>
    <row r="1535" spans="2:3" ht="12.75">
      <c r="B1535" s="8"/>
      <c r="C1535" s="2"/>
    </row>
    <row r="1536" spans="2:3" ht="12.75">
      <c r="B1536" s="8"/>
      <c r="C1536" s="2"/>
    </row>
    <row r="1537" spans="2:3" ht="12.75">
      <c r="B1537" s="8"/>
      <c r="C1537" s="2"/>
    </row>
    <row r="1538" spans="2:3" ht="12.75">
      <c r="B1538" s="8"/>
      <c r="C1538" s="2"/>
    </row>
    <row r="1539" spans="2:3" ht="12.75">
      <c r="B1539" s="8"/>
      <c r="C1539" s="2"/>
    </row>
    <row r="1540" spans="2:3" ht="12.75">
      <c r="B1540" s="8"/>
      <c r="C1540" s="2"/>
    </row>
    <row r="1541" spans="2:3" ht="12.75">
      <c r="B1541" s="8"/>
      <c r="C1541" s="2"/>
    </row>
    <row r="1542" spans="2:3" ht="12.75">
      <c r="B1542" s="8"/>
      <c r="C1542" s="2"/>
    </row>
    <row r="1543" spans="2:3" ht="12.75">
      <c r="B1543" s="8"/>
      <c r="C1543" s="2"/>
    </row>
    <row r="1544" spans="2:3" ht="12.75">
      <c r="B1544" s="8"/>
      <c r="C1544" s="2"/>
    </row>
    <row r="1545" spans="2:3" ht="12.75">
      <c r="B1545" s="8"/>
      <c r="C1545" s="2"/>
    </row>
    <row r="1546" spans="2:3" ht="12.75">
      <c r="B1546" s="8"/>
      <c r="C1546" s="2"/>
    </row>
    <row r="1547" spans="2:3" ht="12.75">
      <c r="B1547" s="8"/>
      <c r="C1547" s="2"/>
    </row>
    <row r="1548" spans="2:3" ht="12.75">
      <c r="B1548" s="8"/>
      <c r="C1548" s="2"/>
    </row>
    <row r="1549" spans="2:3" ht="12.75">
      <c r="B1549" s="8"/>
      <c r="C1549" s="2"/>
    </row>
    <row r="1550" spans="2:3" ht="12.75">
      <c r="B1550" s="8"/>
      <c r="C1550" s="2"/>
    </row>
    <row r="1551" spans="2:3" ht="12.75">
      <c r="B1551" s="8"/>
      <c r="C1551" s="2"/>
    </row>
    <row r="1552" spans="2:3" ht="12.75">
      <c r="B1552" s="8"/>
      <c r="C1552" s="2"/>
    </row>
    <row r="1553" spans="2:3" ht="12.75">
      <c r="B1553" s="8"/>
      <c r="C1553" s="2"/>
    </row>
    <row r="1554" spans="2:3" ht="12.75">
      <c r="B1554" s="8"/>
      <c r="C1554" s="2"/>
    </row>
    <row r="1555" spans="2:3" ht="12.75">
      <c r="B1555" s="8"/>
      <c r="C1555" s="2"/>
    </row>
    <row r="1556" spans="2:3" ht="12.75">
      <c r="B1556" s="8"/>
      <c r="C1556" s="2"/>
    </row>
    <row r="1557" spans="2:3" ht="12.75">
      <c r="B1557" s="8"/>
      <c r="C1557" s="2"/>
    </row>
    <row r="1558" spans="2:3" ht="12.75">
      <c r="B1558" s="8"/>
      <c r="C1558" s="2"/>
    </row>
    <row r="1559" spans="2:3" ht="12.75">
      <c r="B1559" s="8"/>
      <c r="C1559" s="2"/>
    </row>
    <row r="1560" spans="2:3" ht="12.75">
      <c r="B1560" s="8"/>
      <c r="C1560" s="2"/>
    </row>
    <row r="1561" spans="2:3" ht="12.75">
      <c r="B1561" s="8"/>
      <c r="C1561" s="2"/>
    </row>
    <row r="1562" spans="2:3" ht="12.75">
      <c r="B1562" s="8"/>
      <c r="C1562" s="2"/>
    </row>
    <row r="1563" spans="2:3" ht="12.75">
      <c r="B1563" s="8"/>
      <c r="C1563" s="2"/>
    </row>
    <row r="1564" spans="2:3" ht="12.75">
      <c r="B1564" s="8"/>
      <c r="C1564" s="2"/>
    </row>
    <row r="1565" spans="2:3" ht="12.75">
      <c r="B1565" s="8"/>
      <c r="C1565" s="2"/>
    </row>
    <row r="1566" spans="2:3" ht="12.75">
      <c r="B1566" s="8"/>
      <c r="C1566" s="2"/>
    </row>
    <row r="1567" spans="2:3" ht="12.75">
      <c r="B1567" s="8"/>
      <c r="C1567" s="2"/>
    </row>
    <row r="1568" spans="2:3" ht="12.75">
      <c r="B1568" s="8"/>
      <c r="C1568" s="2"/>
    </row>
    <row r="1569" spans="2:3" ht="12.75">
      <c r="B1569" s="8"/>
      <c r="C1569" s="2"/>
    </row>
    <row r="1570" spans="2:3" ht="12.75">
      <c r="B1570" s="8"/>
      <c r="C1570" s="2"/>
    </row>
    <row r="1571" spans="2:3" ht="12.75">
      <c r="B1571" s="8"/>
      <c r="C1571" s="2"/>
    </row>
    <row r="1572" spans="2:3" ht="12.75">
      <c r="B1572" s="8"/>
      <c r="C1572" s="2"/>
    </row>
    <row r="1573" spans="2:3" ht="12.75">
      <c r="B1573" s="8"/>
      <c r="C1573" s="2"/>
    </row>
    <row r="1574" spans="2:3" ht="12.75">
      <c r="B1574" s="8"/>
      <c r="C1574" s="2"/>
    </row>
    <row r="1575" spans="2:3" ht="12.75">
      <c r="B1575" s="8"/>
      <c r="C1575" s="2"/>
    </row>
    <row r="1576" spans="2:3" ht="12.75">
      <c r="B1576" s="8"/>
      <c r="C1576" s="2"/>
    </row>
    <row r="1577" spans="2:3" ht="12.75">
      <c r="B1577" s="8"/>
      <c r="C1577" s="2"/>
    </row>
    <row r="1578" spans="2:3" ht="12.75">
      <c r="B1578" s="8"/>
      <c r="C1578" s="2"/>
    </row>
    <row r="1579" spans="2:3" ht="12.75">
      <c r="B1579" s="8"/>
      <c r="C1579" s="2"/>
    </row>
    <row r="1580" spans="2:3" ht="12.75">
      <c r="B1580" s="8"/>
      <c r="C1580" s="2"/>
    </row>
    <row r="1581" spans="2:3" ht="12.75">
      <c r="B1581" s="8"/>
      <c r="C1581" s="2"/>
    </row>
    <row r="1582" spans="2:3" ht="12.75">
      <c r="B1582" s="8"/>
      <c r="C1582" s="2"/>
    </row>
    <row r="1583" spans="2:3" ht="12.75">
      <c r="B1583" s="8"/>
      <c r="C1583" s="2"/>
    </row>
    <row r="1584" spans="2:3" ht="12.75">
      <c r="B1584" s="8"/>
      <c r="C1584" s="2"/>
    </row>
    <row r="1585" spans="2:3" ht="12.75">
      <c r="B1585" s="8"/>
      <c r="C1585" s="2"/>
    </row>
    <row r="1586" spans="2:3" ht="12.75">
      <c r="B1586" s="8"/>
      <c r="C1586" s="2"/>
    </row>
    <row r="1587" spans="2:3" ht="12.75">
      <c r="B1587" s="8"/>
      <c r="C1587" s="2"/>
    </row>
    <row r="1588" spans="2:3" ht="12.75">
      <c r="B1588" s="8"/>
      <c r="C1588" s="2"/>
    </row>
    <row r="1589" spans="2:3" ht="12.75">
      <c r="B1589" s="8"/>
      <c r="C1589" s="2"/>
    </row>
    <row r="1590" spans="2:3" ht="12.75">
      <c r="B1590" s="8"/>
      <c r="C1590" s="2"/>
    </row>
    <row r="1591" spans="2:3" ht="12.75">
      <c r="B1591" s="8"/>
      <c r="C1591" s="2"/>
    </row>
    <row r="1592" spans="2:3" ht="12.75">
      <c r="B1592" s="8"/>
      <c r="C1592" s="2"/>
    </row>
    <row r="1593" spans="2:3" ht="12.75">
      <c r="B1593" s="8"/>
      <c r="C1593" s="2"/>
    </row>
    <row r="1594" spans="2:3" ht="12.75">
      <c r="B1594" s="8"/>
      <c r="C1594" s="2"/>
    </row>
    <row r="1595" spans="2:3" ht="12.75">
      <c r="B1595" s="8"/>
      <c r="C1595" s="2"/>
    </row>
    <row r="1596" spans="2:3" ht="12.75">
      <c r="B1596" s="8"/>
      <c r="C1596" s="2"/>
    </row>
    <row r="1597" spans="2:3" ht="12.75">
      <c r="B1597" s="8"/>
      <c r="C1597" s="2"/>
    </row>
    <row r="1598" spans="2:3" ht="12.75">
      <c r="B1598" s="8"/>
      <c r="C1598" s="2"/>
    </row>
    <row r="1599" spans="2:3" ht="12.75">
      <c r="B1599" s="8"/>
      <c r="C1599" s="2"/>
    </row>
    <row r="1600" spans="2:3" ht="12.75">
      <c r="B1600" s="8"/>
      <c r="C1600" s="2"/>
    </row>
    <row r="1601" spans="2:3" ht="12.75">
      <c r="B1601" s="8"/>
      <c r="C1601" s="2"/>
    </row>
    <row r="1602" spans="2:3" ht="12.75">
      <c r="B1602" s="8"/>
      <c r="C1602" s="2"/>
    </row>
    <row r="1603" spans="2:3" ht="12.75">
      <c r="B1603" s="8"/>
      <c r="C1603" s="2"/>
    </row>
    <row r="1604" spans="2:3" ht="12.75">
      <c r="B1604" s="8"/>
      <c r="C1604" s="2"/>
    </row>
    <row r="1605" spans="2:3" ht="12.75">
      <c r="B1605" s="8"/>
      <c r="C1605" s="2"/>
    </row>
    <row r="1606" spans="2:3" ht="12.75">
      <c r="B1606" s="8"/>
      <c r="C1606" s="2"/>
    </row>
    <row r="1607" spans="2:3" ht="12.75">
      <c r="B1607" s="8"/>
      <c r="C1607" s="2"/>
    </row>
    <row r="1608" spans="2:3" ht="12.75">
      <c r="B1608" s="8"/>
      <c r="C1608" s="2"/>
    </row>
    <row r="1609" spans="2:3" ht="12.75">
      <c r="B1609" s="8"/>
      <c r="C1609" s="2"/>
    </row>
    <row r="1610" spans="2:3" ht="12.75">
      <c r="B1610" s="8"/>
      <c r="C1610" s="2"/>
    </row>
    <row r="1611" spans="2:3" ht="12.75">
      <c r="B1611" s="8"/>
      <c r="C1611" s="2"/>
    </row>
    <row r="1612" spans="2:3" ht="12.75">
      <c r="B1612" s="8"/>
      <c r="C1612" s="2"/>
    </row>
    <row r="1613" spans="2:3" ht="12.75">
      <c r="B1613" s="8"/>
      <c r="C1613" s="2"/>
    </row>
    <row r="1614" spans="2:3" ht="12.75">
      <c r="B1614" s="8"/>
      <c r="C1614" s="2"/>
    </row>
    <row r="1615" spans="2:3" ht="12.75">
      <c r="B1615" s="8"/>
      <c r="C1615" s="2"/>
    </row>
    <row r="1616" spans="2:3" ht="12.75">
      <c r="B1616" s="8"/>
      <c r="C1616" s="2"/>
    </row>
    <row r="1617" spans="2:3" ht="12.75">
      <c r="B1617" s="8"/>
      <c r="C1617" s="2"/>
    </row>
    <row r="1618" spans="2:3" ht="12.75">
      <c r="B1618" s="8"/>
      <c r="C1618" s="2"/>
    </row>
    <row r="1619" spans="2:3" ht="12.75">
      <c r="B1619" s="8"/>
      <c r="C1619" s="2"/>
    </row>
    <row r="1620" spans="2:3" ht="12.75">
      <c r="B1620" s="8"/>
      <c r="C1620" s="2"/>
    </row>
    <row r="1621" spans="2:3" ht="12.75">
      <c r="B1621" s="8"/>
      <c r="C1621" s="2"/>
    </row>
    <row r="1622" spans="2:3" ht="12.75">
      <c r="B1622" s="8"/>
      <c r="C1622" s="2"/>
    </row>
    <row r="1623" spans="2:3" ht="12.75">
      <c r="B1623" s="8"/>
      <c r="C1623" s="2"/>
    </row>
    <row r="1624" spans="2:3" ht="12.75">
      <c r="B1624" s="8"/>
      <c r="C1624" s="2"/>
    </row>
    <row r="1625" spans="2:3" ht="12.75">
      <c r="B1625" s="8"/>
      <c r="C1625" s="2"/>
    </row>
    <row r="1626" spans="2:3" ht="12.75">
      <c r="B1626" s="8"/>
      <c r="C1626" s="2"/>
    </row>
    <row r="1627" spans="2:3" ht="12.75">
      <c r="B1627" s="8"/>
      <c r="C1627" s="2"/>
    </row>
    <row r="1628" spans="2:3" ht="12.75">
      <c r="B1628" s="8"/>
      <c r="C1628" s="2"/>
    </row>
    <row r="1629" spans="2:3" ht="12.75">
      <c r="B1629" s="8"/>
      <c r="C1629" s="2"/>
    </row>
    <row r="1630" spans="2:3" ht="12.75">
      <c r="B1630" s="8"/>
      <c r="C1630" s="2"/>
    </row>
    <row r="1631" spans="2:3" ht="12.75">
      <c r="B1631" s="8"/>
      <c r="C1631" s="2"/>
    </row>
    <row r="1632" spans="2:3" ht="12.75">
      <c r="B1632" s="8"/>
      <c r="C1632" s="2"/>
    </row>
    <row r="1633" spans="2:3" ht="12.75">
      <c r="B1633" s="8"/>
      <c r="C1633" s="2"/>
    </row>
    <row r="1634" spans="2:3" ht="12.75">
      <c r="B1634" s="8"/>
      <c r="C1634" s="2"/>
    </row>
    <row r="1635" spans="2:3" ht="12.75">
      <c r="B1635" s="8"/>
      <c r="C1635" s="2"/>
    </row>
    <row r="1636" spans="2:3" ht="12.75">
      <c r="B1636" s="8"/>
      <c r="C1636" s="2"/>
    </row>
    <row r="1637" spans="2:3" ht="12.75">
      <c r="B1637" s="8"/>
      <c r="C1637" s="2"/>
    </row>
    <row r="1638" spans="2:3" ht="12.75">
      <c r="B1638" s="8"/>
      <c r="C1638" s="2"/>
    </row>
    <row r="1639" spans="2:3" ht="12.75">
      <c r="B1639" s="8"/>
      <c r="C1639" s="2"/>
    </row>
    <row r="1640" spans="2:3" ht="12.75">
      <c r="B1640" s="8"/>
      <c r="C1640" s="2"/>
    </row>
    <row r="1641" spans="2:3" ht="12.75">
      <c r="B1641" s="8"/>
      <c r="C1641" s="2"/>
    </row>
    <row r="1642" spans="2:3" ht="12.75">
      <c r="B1642" s="8"/>
      <c r="C1642" s="2"/>
    </row>
    <row r="1643" spans="2:3" ht="12.75">
      <c r="B1643" s="8"/>
      <c r="C1643" s="2"/>
    </row>
    <row r="1644" spans="2:3" ht="12.75">
      <c r="B1644" s="8"/>
      <c r="C1644" s="2"/>
    </row>
    <row r="1645" spans="2:3" ht="12.75">
      <c r="B1645" s="8"/>
      <c r="C1645" s="2"/>
    </row>
    <row r="1646" spans="2:3" ht="12.75">
      <c r="B1646" s="8"/>
      <c r="C1646" s="2"/>
    </row>
    <row r="1647" spans="2:3" ht="12.75">
      <c r="B1647" s="8"/>
      <c r="C1647" s="2"/>
    </row>
    <row r="1648" spans="2:3" ht="12.75">
      <c r="B1648" s="8"/>
      <c r="C1648" s="2"/>
    </row>
    <row r="1649" spans="2:3" ht="12.75">
      <c r="B1649" s="8"/>
      <c r="C1649" s="2"/>
    </row>
    <row r="1650" spans="2:3" ht="12.75">
      <c r="B1650" s="8"/>
      <c r="C1650" s="2"/>
    </row>
    <row r="1651" spans="2:3" ht="12.75">
      <c r="B1651" s="8"/>
      <c r="C1651" s="2"/>
    </row>
    <row r="1652" spans="2:3" ht="12.75">
      <c r="B1652" s="8"/>
      <c r="C1652" s="2"/>
    </row>
    <row r="1653" spans="2:3" ht="12.75">
      <c r="B1653" s="8"/>
      <c r="C1653" s="2"/>
    </row>
    <row r="1654" spans="2:3" ht="12.75">
      <c r="B1654" s="8"/>
      <c r="C1654" s="2"/>
    </row>
    <row r="1655" spans="2:3" ht="12.75">
      <c r="B1655" s="8"/>
      <c r="C1655" s="2"/>
    </row>
    <row r="1656" spans="2:3" ht="12.75">
      <c r="B1656" s="8"/>
      <c r="C1656" s="2"/>
    </row>
    <row r="1657" spans="2:3" ht="12.75">
      <c r="B1657" s="8"/>
      <c r="C1657" s="2"/>
    </row>
    <row r="1658" spans="2:3" ht="12.75">
      <c r="B1658" s="8"/>
      <c r="C1658" s="2"/>
    </row>
    <row r="1659" spans="2:3" ht="12.75">
      <c r="B1659" s="8"/>
      <c r="C1659" s="2"/>
    </row>
    <row r="1660" spans="2:3" ht="12.75">
      <c r="B1660" s="8"/>
      <c r="C1660" s="2"/>
    </row>
    <row r="1661" spans="2:3" ht="12.75">
      <c r="B1661" s="8"/>
      <c r="C1661" s="2"/>
    </row>
    <row r="1662" spans="2:3" ht="12.75">
      <c r="B1662" s="8"/>
      <c r="C1662" s="2"/>
    </row>
    <row r="1663" spans="2:3" ht="12.75">
      <c r="B1663" s="8"/>
      <c r="C1663" s="2"/>
    </row>
    <row r="1664" spans="2:3" ht="12.75">
      <c r="B1664" s="8"/>
      <c r="C1664" s="2"/>
    </row>
    <row r="1665" spans="2:3" ht="12.75">
      <c r="B1665" s="8"/>
      <c r="C1665" s="2"/>
    </row>
    <row r="1666" spans="2:3" ht="12.75">
      <c r="B1666" s="8"/>
      <c r="C1666" s="2"/>
    </row>
    <row r="1667" spans="2:3" ht="12.75">
      <c r="B1667" s="8"/>
      <c r="C1667" s="2"/>
    </row>
    <row r="1668" spans="2:3" ht="12.75">
      <c r="B1668" s="8"/>
      <c r="C1668" s="2"/>
    </row>
    <row r="1669" spans="2:3" ht="12.75">
      <c r="B1669" s="8"/>
      <c r="C1669" s="2"/>
    </row>
    <row r="1670" spans="2:3" ht="12.75">
      <c r="B1670" s="8"/>
      <c r="C1670" s="2"/>
    </row>
    <row r="1671" spans="2:3" ht="12.75">
      <c r="B1671" s="8"/>
      <c r="C1671" s="2"/>
    </row>
    <row r="1672" spans="2:3" ht="12.75">
      <c r="B1672" s="8"/>
      <c r="C1672" s="2"/>
    </row>
    <row r="1673" spans="2:3" ht="12.75">
      <c r="B1673" s="8"/>
      <c r="C1673" s="2"/>
    </row>
    <row r="1674" spans="2:3" ht="12.75">
      <c r="B1674" s="8"/>
      <c r="C1674" s="2"/>
    </row>
    <row r="1675" spans="2:3" ht="12.75">
      <c r="B1675" s="8"/>
      <c r="C1675" s="2"/>
    </row>
    <row r="1676" spans="2:3" ht="12.75">
      <c r="B1676" s="8"/>
      <c r="C1676" s="2"/>
    </row>
    <row r="1677" spans="2:3" ht="12.75">
      <c r="B1677" s="8"/>
      <c r="C1677" s="2"/>
    </row>
    <row r="1678" spans="2:3" ht="12.75">
      <c r="B1678" s="8"/>
      <c r="C1678" s="2"/>
    </row>
    <row r="1679" spans="2:3" ht="12.75">
      <c r="B1679" s="8"/>
      <c r="C1679" s="2"/>
    </row>
    <row r="1680" spans="2:3" ht="12.75">
      <c r="B1680" s="8"/>
      <c r="C1680" s="2"/>
    </row>
    <row r="1681" spans="2:3" ht="12.75">
      <c r="B1681" s="8"/>
      <c r="C1681" s="2"/>
    </row>
    <row r="1682" spans="2:3" ht="12.75">
      <c r="B1682" s="8"/>
      <c r="C1682" s="2"/>
    </row>
    <row r="1683" spans="2:3" ht="12.75">
      <c r="B1683" s="8"/>
      <c r="C1683" s="2"/>
    </row>
    <row r="1684" spans="2:3" ht="12.75">
      <c r="B1684" s="8"/>
      <c r="C1684" s="2"/>
    </row>
    <row r="1685" spans="2:3" ht="12.75">
      <c r="B1685" s="8"/>
      <c r="C1685" s="2"/>
    </row>
    <row r="1686" spans="2:3" ht="12.75">
      <c r="B1686" s="8"/>
      <c r="C1686" s="2"/>
    </row>
    <row r="1687" spans="2:3" ht="12.75">
      <c r="B1687" s="8"/>
      <c r="C1687" s="2"/>
    </row>
    <row r="1688" spans="2:3" ht="12.75">
      <c r="B1688" s="8"/>
      <c r="C1688" s="2"/>
    </row>
    <row r="1689" spans="2:3" ht="12.75">
      <c r="B1689" s="8"/>
      <c r="C1689" s="2"/>
    </row>
    <row r="1690" spans="2:3" ht="12.75">
      <c r="B1690" s="8"/>
      <c r="C1690" s="2"/>
    </row>
    <row r="1691" spans="2:3" ht="12.75">
      <c r="B1691" s="8"/>
      <c r="C1691" s="2"/>
    </row>
    <row r="1692" spans="2:3" ht="12.75">
      <c r="B1692" s="8"/>
      <c r="C1692" s="2"/>
    </row>
    <row r="1693" spans="2:3" ht="12.75">
      <c r="B1693" s="8"/>
      <c r="C1693" s="2"/>
    </row>
    <row r="1694" spans="2:3" ht="12.75">
      <c r="B1694" s="8"/>
      <c r="C1694" s="2"/>
    </row>
    <row r="1695" spans="2:3" ht="12.75">
      <c r="B1695" s="8"/>
      <c r="C1695" s="2"/>
    </row>
    <row r="1696" spans="2:3" ht="12.75">
      <c r="B1696" s="8"/>
      <c r="C1696" s="2"/>
    </row>
    <row r="1697" spans="2:3" ht="12.75">
      <c r="B1697" s="8"/>
      <c r="C1697" s="2"/>
    </row>
  </sheetData>
  <sheetProtection/>
  <protectedRanges>
    <protectedRange sqref="D24:D84 C24:C26 C72:C84 C48:C50 C2 D2:D3 A2:B84" name="Rango1"/>
    <protectedRange sqref="C51:C71 C27:C47 C3:C15 C17:C19 C21:C23" name="Rango1_2"/>
    <protectedRange sqref="C16" name="Rango1_1"/>
    <protectedRange sqref="C20" name="Rango1_3"/>
  </protectedRanges>
  <mergeCells count="3">
    <mergeCell ref="B2:C2"/>
    <mergeCell ref="B26:C26"/>
    <mergeCell ref="B50:C50"/>
  </mergeCells>
  <printOptions/>
  <pageMargins left="0.75" right="0.75" top="1" bottom="1" header="0" footer="0"/>
  <pageSetup horizontalDpi="300" verticalDpi="300" orientation="portrait" paperSize="9" r:id="rId1"/>
  <rowBreaks count="2" manualBreakCount="2">
    <brk id="24" max="255" man="1"/>
    <brk id="4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B42"/>
  <sheetViews>
    <sheetView workbookViewId="0" topLeftCell="A1">
      <selection activeCell="B19" sqref="B19"/>
    </sheetView>
  </sheetViews>
  <sheetFormatPr defaultColWidth="11.421875" defaultRowHeight="12.75"/>
  <cols>
    <col min="2" max="2" width="28.421875" style="0" bestFit="1" customWidth="1"/>
  </cols>
  <sheetData>
    <row r="1" s="2" customFormat="1" ht="12.75">
      <c r="B1" s="4" t="s">
        <v>1</v>
      </c>
    </row>
    <row r="2" s="2" customFormat="1" ht="12.75">
      <c r="B2" t="s">
        <v>53</v>
      </c>
    </row>
    <row r="3" s="2" customFormat="1" ht="15.75">
      <c r="B3" s="6" t="s">
        <v>54</v>
      </c>
    </row>
    <row r="4" s="2" customFormat="1" ht="15.75">
      <c r="B4" s="71" t="s">
        <v>151</v>
      </c>
    </row>
    <row r="5" s="2" customFormat="1" ht="12.75">
      <c r="B5" t="s">
        <v>52</v>
      </c>
    </row>
    <row r="6" ht="15.75">
      <c r="B6" s="6" t="s">
        <v>58</v>
      </c>
    </row>
    <row r="7" ht="15.75">
      <c r="B7" s="6" t="s">
        <v>59</v>
      </c>
    </row>
    <row r="8" ht="15.75">
      <c r="B8" s="6" t="s">
        <v>55</v>
      </c>
    </row>
    <row r="9" ht="15.75">
      <c r="B9" s="6" t="s">
        <v>56</v>
      </c>
    </row>
    <row r="10" ht="15.75">
      <c r="B10" s="6" t="s">
        <v>57</v>
      </c>
    </row>
    <row r="11" ht="12.75">
      <c r="B11" t="s">
        <v>50</v>
      </c>
    </row>
    <row r="12" ht="12.75">
      <c r="B12" t="s">
        <v>48</v>
      </c>
    </row>
    <row r="13" ht="12.75">
      <c r="B13" s="118" t="s">
        <v>131</v>
      </c>
    </row>
    <row r="14" ht="12.75">
      <c r="B14" s="118" t="s">
        <v>141</v>
      </c>
    </row>
    <row r="15" ht="15.75">
      <c r="B15" s="7" t="s">
        <v>68</v>
      </c>
    </row>
    <row r="16" ht="12.75">
      <c r="B16" s="118" t="s">
        <v>107</v>
      </c>
    </row>
    <row r="17" ht="12.75">
      <c r="B17" t="s">
        <v>51</v>
      </c>
    </row>
    <row r="18" ht="15.75">
      <c r="B18" s="71" t="s">
        <v>69</v>
      </c>
    </row>
    <row r="19" ht="15.75">
      <c r="B19" s="6" t="s">
        <v>49</v>
      </c>
    </row>
    <row r="20" ht="15.75">
      <c r="B20" s="6"/>
    </row>
    <row r="21" ht="15.75">
      <c r="B21" s="7"/>
    </row>
    <row r="23" ht="12.75">
      <c r="B23" s="3"/>
    </row>
    <row r="24" ht="12.75">
      <c r="B24" s="3"/>
    </row>
    <row r="25" ht="12.75">
      <c r="B25" s="3"/>
    </row>
    <row r="26" ht="12.75">
      <c r="B26" s="3"/>
    </row>
    <row r="27" ht="12.75">
      <c r="B27" s="3"/>
    </row>
    <row r="28" ht="12.75">
      <c r="B28" s="3"/>
    </row>
    <row r="29" ht="12.75">
      <c r="B29" s="3"/>
    </row>
    <row r="30" ht="12.75">
      <c r="B30" s="3"/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7" ht="12.75">
      <c r="B37" s="2"/>
    </row>
    <row r="38" ht="12.75">
      <c r="B38" s="3"/>
    </row>
    <row r="39" ht="12.75">
      <c r="B39" s="3"/>
    </row>
    <row r="40" ht="12.75">
      <c r="B40" s="3"/>
    </row>
    <row r="41" ht="12.75">
      <c r="B41" s="3"/>
    </row>
    <row r="42" ht="12.75">
      <c r="B42" s="3"/>
    </row>
  </sheetData>
  <sheetProtection/>
  <protectedRanges>
    <protectedRange sqref="B23:B65536 B19:B20 B17 B5:B12 B1:B3" name="Rango1"/>
    <protectedRange sqref="E49:E65536 E1:E29" name="Rango1_1"/>
    <protectedRange sqref="B21 B15" name="Rango1_2"/>
    <protectedRange sqref="B18" name="Rango1_3"/>
    <protectedRange sqref="B16" name="Rango1_2_1"/>
    <protectedRange sqref="B13" name="Rango1_2_2"/>
    <protectedRange sqref="B14" name="Rango1_2_3"/>
    <protectedRange sqref="B4" name="Rango1_4"/>
  </protectedRange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FGP</cp:lastModifiedBy>
  <cp:lastPrinted>2008-07-20T16:23:59Z</cp:lastPrinted>
  <dcterms:created xsi:type="dcterms:W3CDTF">2005-01-27T15:15:36Z</dcterms:created>
  <dcterms:modified xsi:type="dcterms:W3CDTF">2008-07-21T07:35:13Z</dcterms:modified>
  <cp:category/>
  <cp:version/>
  <cp:contentType/>
  <cp:contentStatus/>
</cp:coreProperties>
</file>